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Arkusz1" sheetId="1" r:id="rId1"/>
    <sheet name="Formularz cenowy" sheetId="2" r:id="rId2"/>
  </sheets>
  <definedNames>
    <definedName name="_xlnm.Print_Area" localSheetId="0">'Arkusz1'!$A$2:$J$138</definedName>
  </definedNames>
  <calcPr fullCalcOnLoad="1"/>
</workbook>
</file>

<file path=xl/sharedStrings.xml><?xml version="1.0" encoding="utf-8"?>
<sst xmlns="http://schemas.openxmlformats.org/spreadsheetml/2006/main" count="769" uniqueCount="140">
  <si>
    <t>Lp.</t>
  </si>
  <si>
    <t>Przedmiot (charakterystyka)</t>
  </si>
  <si>
    <t>J.m.</t>
  </si>
  <si>
    <t>Ilość</t>
  </si>
  <si>
    <t>Wartość brutto</t>
  </si>
  <si>
    <t>1.</t>
  </si>
  <si>
    <t>szt.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</si>
  <si>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</si>
  <si>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</si>
  <si>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</si>
  <si>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</si>
  <si>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</si>
  <si>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</si>
  <si>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</si>
  <si>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</si>
  <si>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</si>
  <si>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</si>
  <si>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</si>
  <si>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</si>
  <si>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</si>
  <si>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</si>
  <si>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Kaniula trokara laparoskopowego, nieprzeźroczysta, karbowana 5 mm, długość 100 mm. Kaniula posiadająca trójstopniowy kranik z osobnymi pozycjami insuflacji, desuflacji i blokady przepływu gazu.</t>
  </si>
  <si>
    <t>Kaniula trokara laparoskopowego, nieprzeźroczysta, karbowana 5-12 mm, długość 100 mm. Kaniula posiadająca trójstopniowy kranik z osobnymi pozycjami insuflacji, desuflacji i blokady przepływu gazu.</t>
  </si>
  <si>
    <t>Trokar laparoskopowy nieprzeźroczysty 10-15 mm, bezostrzowy, z tępym rozpychającym obturatorem zakończonym pinem prowadzącym z osłoną, długość 100 mm, kaniula żebrowana. Trokar posiadający trójstopniowy kranik z osobnymi pozycjami insuflacji, desuflacji i blokady przepływu gazu.</t>
  </si>
  <si>
    <t>Wartość netto</t>
  </si>
  <si>
    <t>VAT %</t>
  </si>
  <si>
    <t>Zadanie nr 1 - Staplery liniowe zamykające oraz ładunki</t>
  </si>
  <si>
    <t>Cena jedn. netto</t>
  </si>
  <si>
    <t>Kwota VAT</t>
  </si>
  <si>
    <t>Razem:</t>
  </si>
  <si>
    <t>Jednorazowy instrument do zakładania szwu kapciuchowego o długości 45mm.</t>
  </si>
  <si>
    <t>Jednorazowy instrument do zakładania szwu kapciuchowego o długości 65mm.</t>
  </si>
  <si>
    <t>Trokar torakochirurgiczny jednorazowego użytku 5,5mm z tępym końcem i nieprzewodzącym rękawem</t>
  </si>
  <si>
    <t>Trokar torakochirurgiczny jednorazowego użytku 10,5mm z tępym końcem i nieprzewodzącym rękawem</t>
  </si>
  <si>
    <t>Trokar torakochirurgiczny jednorazowego użytku 11,5mm z tępym końcem i nieprzewodzącym rękawem</t>
  </si>
  <si>
    <t xml:space="preserve">Trokar torakochirurgiczny jednorazowego użytku 15mm z tępym końcem i nieprzewodzącym rękawem </t>
  </si>
  <si>
    <r>
      <t>Próbki:</t>
    </r>
    <r>
      <rPr>
        <sz val="11"/>
        <rFont val="Arial"/>
        <family val="2"/>
      </rPr>
      <t xml:space="preserve"> pozycja nr 1-4 (jedna sztuka dowolnego rozmiaru); pozycja 5-6 (jedna sztuka dowolnego rozmiaru) </t>
    </r>
  </si>
  <si>
    <t>Jednorazowy stapler liniowy zamykający 45mm z podwójną linią tytanowych zszywek, zszywki brzeżnie spłaszczone na całej długości o wysokości 4,8mm</t>
  </si>
  <si>
    <t>Ładunek do staplera liniowego zamykającego 45mm z podwójną linią tytanowych zszywek, zszywki brzeżnie spłaszczone na całej długości o wysokości 4,8mm</t>
  </si>
  <si>
    <t>Jednorazowy stapler liniowy zamykający 45mm z podwójną linią tytanowych zszywek, zszywki brzeżnie spłaszczone na całej długości o wysokości 3,5mm</t>
  </si>
  <si>
    <t>Ładunek do staplera liniowego zamykającego 45mm z podwójną linią tytanowych zszywek, zszywki brzeżnie spłaszczone na całej długości o wysokości 3,5mm</t>
  </si>
  <si>
    <t>Jednorazowy stapler okrężny z łamanym niskoprofilowym kowadełkiem i automatyczną regulacją siły docisku tkanki o średnicy 25mm. Zszywki brzeżnie spłaszczone na całej długości 3,5mm.</t>
  </si>
  <si>
    <t>Jednorazowy stapler okrężny z łamanym niskoprofilowym kowadełkiem i automatyczną regulacją siły docisku tkanki o średnicy 25mm. Zszywki brzeżnie spłaszczone 4,8mm.</t>
  </si>
  <si>
    <t>Jednorazowy stapler okrężny z łamanym niskoprofilowym kowadełkiem i automatyczną regulacją siły docisku tkanki o średnicy 28mm. Zszywki brzeżnie spłaszczone 4,8 mm.</t>
  </si>
  <si>
    <t>Jednorazowy stapler okrężny z łamanym niskoprofilowym kowadełkiem i automatyczną regulacją siły docisku tkanki o średnicy 31mm. Zszywki brzeżnie spłaszczone 4,8mm.</t>
  </si>
  <si>
    <t>egia60avm</t>
  </si>
  <si>
    <t>egia60amt</t>
  </si>
  <si>
    <t>duet6048a</t>
  </si>
  <si>
    <r>
      <t>Próbki:</t>
    </r>
    <r>
      <rPr>
        <sz val="11"/>
        <rFont val="Arial"/>
        <family val="2"/>
      </rPr>
      <t xml:space="preserve"> jedna sztuka dowolnego rozmiaru (stapler + ładunek)</t>
    </r>
  </si>
  <si>
    <r>
      <rPr>
        <b/>
        <sz val="11"/>
        <rFont val="Arial"/>
        <family val="2"/>
      </rPr>
      <t xml:space="preserve">Próbki: </t>
    </r>
    <r>
      <rPr>
        <sz val="11"/>
        <rFont val="Arial"/>
        <family val="2"/>
      </rPr>
      <t>jedna sztuka dowolnego rozmiaru (stapler + ładunek)</t>
    </r>
  </si>
  <si>
    <r>
      <t>Próbki:</t>
    </r>
    <r>
      <rPr>
        <sz val="11"/>
        <rFont val="Arial"/>
        <family val="2"/>
      </rPr>
      <t xml:space="preserve"> pozycja nr 1 (jedna sztuka oferowanego produktu); pozycja 2-15 (jedna sztuka dowolnego rozmiaru) </t>
    </r>
  </si>
  <si>
    <t xml:space="preserve">                                                                                                              Razem:</t>
  </si>
  <si>
    <r>
      <t>Zestaw do zabiegów małoinwazyjnych, składający się z portu trójdrożnego z zaworem insuflacyjno-desuflacyjnym z elastycznej pianki o przekroju klepsydry, trzech trokarów 5 mm, długość ok. 7 cm z uszczelkami, jednego trokara 5-12mm, długość ok. 10cm, trzech laparoskopowych narzędzi 5mm jednorazowego użytku o długości 31mm - disektor z możliwością podpięcia do koagulacji, nożyczki z możliwością podpięcia do koagulacji, grasper, narzędzia z artykulacją 80</t>
    </r>
    <r>
      <rPr>
        <sz val="12"/>
        <color indexed="8"/>
        <rFont val="Calibri"/>
        <family val="2"/>
      </rPr>
      <t xml:space="preserve">˚ </t>
    </r>
    <r>
      <rPr>
        <sz val="11"/>
        <color indexed="8"/>
        <rFont val="Arial"/>
        <family val="2"/>
      </rPr>
      <t>i rotacją 360˚, automatycznej klipsownicy laparoskopowej 5mm, załadowanej 18 klipsami o długości 9,1mm po zamknięciu oraz laparoskopowego instrumentu do usuwania resekowanego materiału o śr. trzonu 10mm i rozmiarach worka 6,4x15 cm</t>
    </r>
  </si>
  <si>
    <t>Asortyment</t>
  </si>
  <si>
    <t>Jednorazowe narzędzie do uszczelniania naczyń 10mm, ze zintegrowanym nożem, z aktywacją ręczną do zabiegów klasycznych o długości rotującej 20cm i prostych branszach</t>
  </si>
  <si>
    <t>Jednorazowe narzędzie do uszczelniania naczyń ze zintegrowanym nożem, z aktywacją ręczną do zabiegów klasycznych o długości rotującej 18cm i zakrzywionych branszach</t>
  </si>
  <si>
    <t>Jednorazowe narzędzie do uszczelniania naczyń, z aktywacją nożną do zabiegów klasycznych o długości  17cm i zakrzywionych branszach</t>
  </si>
  <si>
    <t>Jednorazowe narzędzie do uszczelniania i przecinania naczyń, z aktywacją ręczną do zabiegów klasycznych i zakrzywionych branszach</t>
  </si>
  <si>
    <t>Narzędzie do uszczelniania naczyń z aktywacją ręczną i nożem 5mm do zabiegów laparoskopowych</t>
  </si>
  <si>
    <t>Narzędzie do uszczelniania naczyń z aktywacją ręczną i nożem 5mm do zabiegów laparoskopowych o długości rotującej 37cm</t>
  </si>
  <si>
    <t>Narzędzie do uszczelniania naczyń z aktywacją ręczną i nożem 5mm do zabiegów laparoskopowych o długości rotującej 44cm</t>
  </si>
  <si>
    <t>Narzędzie do uszczelniania naczyń  10mm, z aktywacją ręczną, możliwością regulacji mocy do zabiegów laparoskopowych o długości rotującej 37cm</t>
  </si>
  <si>
    <t>Silikonowa nakładka z ożebrowanymi szczękami do klemy termomechanicznej dł.23cm z kablem podłączeniowym do generatora</t>
  </si>
  <si>
    <t>Razem</t>
  </si>
  <si>
    <t>Zadanie nr 2 - Staplery liniowe oskrzelowe oraz ładunki</t>
  </si>
  <si>
    <t>Zadanie nr 4 - Staplery okrężne jednorazowe i kapciuchownice</t>
  </si>
  <si>
    <t xml:space="preserve">Jednorazowy stapler liniowy z wbudowaną sekwencyjną regulacją wysokości zszywek przeznaczonych do tkanki standardowej (1,5 mm po zamknięciu), pośredniej (1,8 mm po zamknięciu) i grubej (2 mm po zamknięciu). Stapler kompatybilny z uniwersalnym ładunkiem posiadającym sześć rzędów zszywek wykonanych w technologii przestrzennej 3D o długości lini szwu 61 mm. </t>
  </si>
  <si>
    <t xml:space="preserve">Jednorazowy stapler liniowy z wbudowaną sekwencyjną regulacją wysokości zszywek przeznaczonych do tkanki standardowej (1,5 mm po zamknięciu), pośredniej (1,8 mm po zamknięciu) i grubej (2 mm po zamknięciu). Stapler kompatybilny z uniwersalnym ładunkiem posiadającym sześć rzędów zszywek wykonanych w technologii przestrzennej 3D o długości lini szwu 81 mm. </t>
  </si>
  <si>
    <t xml:space="preserve">Uniwersalny ładunek do jednorazowego staplera liniowego  z nożem posiadającego sekwencyjną regulację wysokości zszywek przeznaczonych do tkanki standardowej (1,5 mm po zamknięciu), pośredniej (1,8 mm po zamknięciu) i grubej (2 mm po zamknięciu). Ładunek posiadający sześć rzędów zszywek wykonanych w technologii przestrzennej 3D o długości lini szwu 61 mm (nóż zintegrowany z ładunkiem). </t>
  </si>
  <si>
    <t xml:space="preserve">Uniwersalny ładunek do jednorazowego staplera liniowego  z nożem posiadającego sekwencyjną regulację wysokości zszywek przeznaczonych do tkanki standardowej (1,5 mm po zamknięciu), pośredniej (1,8 mm po zamknięciu) i grubej (2 mm po zamknięciu). Ładunek posiadający sześć rzędów zszywek wykonanych w technologii przestrzennej 3D o długości lini szwu 81 mm (nóż zintegrowany z ładunkiem). </t>
  </si>
  <si>
    <t>Jednorazowy stapler liniowy z nożem o długości linii szwu 102mm załadowany ładunkiem do tkanki standardowej (wysokość zszywki po zamknięciu 1,5mm) i grubej (wysokość zszywki po zamknięciu 2,0mm). Nóż zintegrowany ze staplerem. ( Zamawiający każdorazowo określi rodzaj ładunku przy składaniu zamówienia)</t>
  </si>
  <si>
    <t>Ładunek do jednorazowego staplera liniowego z nożem o długości linii szwu 102mm do tkanki standardowej (wysokość zszywki po zamknięciu 1,5mm) i grubej (wysokość zszywki po zamknięciu 2,0mm). Nóż zintegrowany ze staplerem. ( Zamawiający każdorazowo określi rodzaj ładunku przy składaniu zamówienia)</t>
  </si>
  <si>
    <t>Endostaplery  przeznaczone do ładunków o długości linii zszywek – 30-35, 45, 60mm proste  i artykulacyjne ( artykulacja w staplerze lub ładunku)</t>
  </si>
  <si>
    <t>Ładunek prosty z nożem lub bez z dwoma potrójnymi liniami zszywek  o długości 30-35mm, zszywki 2,5mm</t>
  </si>
  <si>
    <t>Ładunek prosty z nożem  lub bez z dwoma potrójnymi liniami zszywek  o długości 30-35mm, zszywki 3,5mm</t>
  </si>
  <si>
    <t>Ładunek artykulacyjny (artykulacja w ładunku lub staplerze) z nożem lub bez z dwoma potrójnymi liniami zszywek  o długości 45mm, zszywki 3,5mm</t>
  </si>
  <si>
    <t>Ładunek artykulacyjny (artykulacja w ładunku lub staplerze) z nożem  lub bez z dwoma potrójnymi liniami zszywek  o długości 45mm, zszywki 4,8mm</t>
  </si>
  <si>
    <t>Ładunek prosty z nożem lub bez  z dwoma potrójnymi liniami zszywek  o długości 60mm, zszywki 3,5mm</t>
  </si>
  <si>
    <t>Ładunek prosty z nożem lub bez  z dwoma potrójnymi liniami zszywek  o długości 60mm, zszywki 4,8mm</t>
  </si>
  <si>
    <t>Ładunek artykulacyjny (artykulacja w ładunku lub staplerze) z nożem lub bez  z dwoma potrójnymi liniami zszywek  o długości 60mm, zszywki 3,5mm</t>
  </si>
  <si>
    <t>Ładunek artykulacyjny (artykulacja w ładunku lub staplerze ) z nożem lub bez  z dwoma potrójnymi liniami zszywek  o długości 60mm, zszywki 3,5mm z syntetycznym materiałem wzmacniającym wchłaniającym się do 110 dni lub bez materiału wzmacniającego.</t>
  </si>
  <si>
    <t>Ładunek artykulacyjny (artykulacja w ładunku lub staplerze) z nożem lub bez z dwoma potrójnymi liniami zszywek  o długości 45 mm. Zszywki o wysokości 2,0-2,5-3,0 mm przed zamknięciem lub 1mm po zamknięciu, 3,0-3,5-4,0 mm przed zamknięciem lub 1,5 mm po zamknięciu. Zamawiający każdorazowo określi rodzaj ładunku.</t>
  </si>
  <si>
    <t>Ładunek artykulacyjny (artykulacja w ładunku lub staplerze) z nożem lub bez z dwoma potrójnymi liniami zszywek  o długości 60 mm. Zszywki o wysokości 2,0-2,5-3,0 mm przed zamknięciem lub 1mm po zamknięciu, 3,0-3,5-4,0 mm przed zamknięciem lub 1,5 mm po zamknięciu. Zamawiający każdorazowo określi rodzaj ładunku.</t>
  </si>
  <si>
    <t>Ładunek artykulacyjny (artykulacja w ładunku lub staplerze) z nożem lub bez z dwoma potrójnymi liniami zszywek  o długości 45 lub 60 mm. Zszywki o wysokościi 4,0-4,5-5,0 mm przed zamknięciem lub 2 mm po zamknięciu. Zamawiający każdorazowo określi rodzaj ładunku.</t>
  </si>
  <si>
    <t>Klipsy tytanowe do klipsownicy do zabiegów otwartych pakowane po 6 sztuk w magazynku, 50 magazynków w opakowaniu, klips z wewnętrznym i zewnętrznym żebrowaniem (typu LT 200 ) rozmiar M</t>
  </si>
  <si>
    <t>Klipsy tytanowe do klipsownicy do zabiegów otwartych i laparoskopowych pakowane po 6 sztuk w magazynku, 20 magazynków w opakowaniu, klips z wewnętrznym i zewnętrznym żebrowaniem (typu LT 300 ) rozmiar M/L</t>
  </si>
  <si>
    <t xml:space="preserve">
Klipsy tytanowe do klipsownicy do zabiegów otwartych pakowane po 6 sztuk w magazynku, 50 magazynków w opakowaniu, klips z wewnętrznym i zewnętrznym żebrowaniem (typu LT 100 ) rozmiar S
</t>
  </si>
  <si>
    <t xml:space="preserve">Klipsy tytanowe do klipsownicy do zabiegów otwartych 
i laparoskopowych (typu Horizon) z taśmą samoprzylepną, klips o przekroju w kształcie litery V, z wewnętrznym żebrowaniem,  pakowane po 6 sztuk w magazynku, 20 magazynków w opakowaniu,   rozmiar M/L, do klipsownicy Pikling Weck
</t>
  </si>
  <si>
    <t xml:space="preserve">                                                                                                               Razem</t>
  </si>
  <si>
    <t xml:space="preserve">Klipsy polimerowe niewchłanialne do klipsownicy do zabiegów otwartych typu Hem-O-lok, rozmiar M/L pakowane po 6 sztuk
w magazynku, 14 magazynków w opakowaniu, zamykające naczynia śr. 3-10 mm
</t>
  </si>
  <si>
    <t xml:space="preserve">Klipsy polimerowe niewchłanialne do klipsownicy do zabiegów otwartych typu Hem-O-lok, rozmiar M/L pakowane po 6 sztuk
w magazynku, 14 magazynków w opakowaniu, zamykające naczynia śr. 3-10 mm
</t>
  </si>
  <si>
    <t xml:space="preserve">                                                                                                             Razem</t>
  </si>
  <si>
    <t xml:space="preserve">Jednorazowa końcówka endoskopowa do noża harmonicznego dł. ramienia 36cm, śr 5mm. Końcówka posiada dwa przyciski aktywujące max
 i min. Możliwość cięcia i koagulacji, kształt uchwytu pistoletowy
</t>
  </si>
  <si>
    <t xml:space="preserve">Jednorazowa końcówka do noża harmonicznego dł. ramienia 18cm, długość bransz 18mm. Końcówka posiada dwa przyciski aktywujące max
 i min. Kształt uchwytu nożycowy, możliwość cięcia i koagulacji.
</t>
  </si>
  <si>
    <t>Jednorazowa końcówka do noża harmonicznego dł. 9 cm. Końcówka posiada dwa przyciski aktywujące max i min. Kształt uchwytu nożycowy, możliwość cięcia i koagulacji.</t>
  </si>
  <si>
    <t>Jednorazowe staplery skórne zawierające  minimum 35 zszywek standardowych.</t>
  </si>
  <si>
    <t xml:space="preserve">                                                                                                            Razem</t>
  </si>
  <si>
    <r>
      <rPr>
        <b/>
        <sz val="11"/>
        <rFont val="Arial"/>
        <family val="2"/>
      </rPr>
      <t xml:space="preserve">Próbki: </t>
    </r>
    <r>
      <rPr>
        <sz val="11"/>
        <rFont val="Arial"/>
        <family val="2"/>
      </rPr>
      <t>jedna sztuka rozmiaru (stapler + ładunek)</t>
    </r>
  </si>
  <si>
    <t xml:space="preserve">                                                                                                            Razem:</t>
  </si>
  <si>
    <t>Zadanie nr 3 - Staplery tnąco-zamykające do tkanki grubej</t>
  </si>
  <si>
    <r>
      <t>Próbki:</t>
    </r>
    <r>
      <rPr>
        <sz val="11"/>
        <rFont val="Arial"/>
        <family val="2"/>
      </rPr>
      <t xml:space="preserve"> pozycja nr 1-2 po jednej sztuce</t>
    </r>
  </si>
  <si>
    <t>Jednorazowy stapler  zamykająco tnący z zakrzywioną główką ( kształt półksiężyca), długość linii cięcia 40mm. Stapler umożliwia 6 wystrzelenie ładunku podczas jednego zabiegu, zawiera ładunek do tkanki standardowej, grubej. (Zamawiający każdorazowo określi rodzaj ładunku w staplerze przy składaniu zamówienia).</t>
  </si>
  <si>
    <t>Ładunek do sztaplera z zakrzywioną głowicą o długości linii cięcia 40mm. Ładunek do tkanki standardowej, grubej. (Zamawiający każdorazowo określi rodzaj ładunku przy składaniu zamówienia).</t>
  </si>
  <si>
    <t>Zadanie nr 5 - Staplery liniowe tnąco - zamykające oraz ładunki</t>
  </si>
  <si>
    <t>Zadanie nr 6 - Endostaplery</t>
  </si>
  <si>
    <t>Zadanie nr 7 - Trokary torakochirurgiczne jednorazowe</t>
  </si>
  <si>
    <t>Zadanie nr 8 - Zestawy do chirurgii małoinwazyjnej z jednego dostępu</t>
  </si>
  <si>
    <t>Zadanie nr 9 - Oprzyrządowanie do generatorów typu ForceTriad i LigaSure</t>
  </si>
  <si>
    <t>Zadanie nr 10 - KLIPSY TYTANOWE DO ZABIEGÓW OTWARTYCH I LAPAROSKOPOWYCH</t>
  </si>
  <si>
    <t xml:space="preserve">Zadanie nr 11 - KLIPSY POLIMEROWE DO ZABIEGÓW OTWARTYCH </t>
  </si>
  <si>
    <t xml:space="preserve">Zadanie nr 12 - KOŃCÓWKI DO NOŻA HARMONICZNEGO GEN04 </t>
  </si>
  <si>
    <t>Zadanie nr 13 - STAPLERY SKÓRNE</t>
  </si>
  <si>
    <t>Jednorazowy stapler liniowy zamykający 30mm z podwójną linią tytanowych zszywek, zszywki brzeżnie spłaszczone o wysokości 4,8mm</t>
  </si>
  <si>
    <t>Ładunek do staplera liniowego zamykającego 30mm z podwójną linią tytanowych zszywek, zszywki brzeżnie spłaszczone  o wysokości 4,8mm</t>
  </si>
  <si>
    <t>Jednorazowy stapler liniowy zamykający 30mm z potrójną linią tytanowych zszywek, zszywki brzeżnie spłaszczone wysokości 2,5mm</t>
  </si>
  <si>
    <t>Ładunek do staplera liniowego zamykającego 30mm z potrójną linią tytanowych zszywek, zszywki brzeżnie spłaszczone o wysokości 2,5mm</t>
  </si>
  <si>
    <t>Jednorazowy stapler liniowy zamykający 60mm z podwójną linią tytanowych zszywek, zszywki brzeżnie spłaszczone o wysokości 4,8mm</t>
  </si>
  <si>
    <t>Ładunek do staplera liniowego zamykającego 60mm z podwójną linią tytanowych zszywek, zszywki brzeżnie spłaszczone o wysokości 4,8mm</t>
  </si>
  <si>
    <t>Jednorazowy stapler liniowy zamykający 60mm z podwójną linią tytanowych zszywek, zszywki brzeżnie spłaszczone  o wysokości 3,5mm</t>
  </si>
  <si>
    <t>Ładunek do staplera liniowego zamykającego 60mm z podwójną linią tytanowych zszywek, zszywki brzeżnie spłaszczone o wysokości 3,5mm</t>
  </si>
  <si>
    <t>Jednorazowy stapler liniowy zamykający 90mm z podwójną linią tytanowych zszywek, zszywki brzeżnie spłaszczone  o wysokości 3,5mm</t>
  </si>
  <si>
    <t>Ładunek do staplera liniowego zamykającego 90mm z podwójną linią tytanowych zszywek, zszywki brzeżnie spłaszczone o wysokości 3,5mm</t>
  </si>
  <si>
    <t>Jednorazowy stapler liniowy zamykający 90mm z podwójną linią tytanowych zszywek, zszywki brzeżnie spłaszczone  o wysokości 4,8 mm</t>
  </si>
  <si>
    <t>Ładunek do staplera liniowego zamykającego 90mm z podwójną linią tytanowych zszywek, zszywki brzeżnie spłaszczone  o wysokości 4,8 mm</t>
  </si>
  <si>
    <t>Ładunek artykulacyjny(artykulacja w ładunku lub staplerze )  z nożem  lub bez z dwoma potrójnymi liniami zszywek  o długości 60mm, zszywki 4,8mm z syntetycznym materiałem wzmacniającym wchłaniającym się do 110 dni lub bez materiału wzmacniającego.</t>
  </si>
  <si>
    <t>Ładunek artykulacyjny z nożem do endostaplera uniwersalnegolo  z dwoma potrójnymi liniami zszywek  tytanowycho długości 60mm, zszywki 3,5mm przed zamknięciem z syntetycznym materiałem wzmacniającym i uszczelniającym linię szwu, całkowicie wchłaniającym się do 110 dni</t>
  </si>
  <si>
    <t>Ładunek artykulacyjny z nożem do endostaplera uniwersalnegolo  z dwoma potrójnymi liniami zszywek  tytanowycho długości 60mm, zszywki 4,8mm przed zamknięciem z syntetycznym materiałem wzmacniającym i uszczelniającym linię szwu, całkowicie wchłaniającym się do 110 dni</t>
  </si>
  <si>
    <t>Klipsy polimerowe niewchłanialne do klipsownicy do zabiegów otwartych typu Hem-O-lok, rozmiar M/L pakowane po 6 sztuk
w magazynku, 14 magazynków w opakowaniu, zamykające naczynia śr. 3-10 mm</t>
  </si>
  <si>
    <t>Jednorazowa końcówka endoskopowa do noża harmonicznego dł. ramienia 36cm, śr 5mm. Końcówka posiada dwa przyciski aktywujące max i min. Możliwość cięcia i koagulacji, kształt uchwytu pistoletowy</t>
  </si>
  <si>
    <t>Jednorazowa końcówka do noża harmonicznego dł. ramienia 18cm, długość bransz 18mm. Końcówka posiada dwa przyciski aktywujące max i min. Kształt uchwytu nożycowy, możliwość cięcia i koagulacji.</t>
  </si>
  <si>
    <t>Kod producenta</t>
  </si>
  <si>
    <r>
      <t>Zestaw do zabiegów małoinwazyjnych, składający się z portu trójdrożnego z zaworem insuflacyjno-desuflacyjnym z elastycznej pianki o przekroju klepsydry, trzech trokarów 5 mm, długość ok. 7 cm z uszczelkami, jednego trokara 5-12mm, długość ok. 10cm, trzech laparoskopowych narzędzi 5mm jednorazowego użytku o długości 31mm - disektor z możliwością podpięcia do koagulacji, nożyczki z możliwością podpięcia do koagulacji, grasper, narzędzia z artykulacją 80</t>
    </r>
    <r>
      <rPr>
        <sz val="10"/>
        <color indexed="8"/>
        <rFont val="Calibri"/>
        <family val="2"/>
      </rPr>
      <t xml:space="preserve">˚ </t>
    </r>
    <r>
      <rPr>
        <sz val="10"/>
        <color indexed="8"/>
        <rFont val="Arial"/>
        <family val="2"/>
      </rPr>
      <t>i rotacją 360˚, automatycznej klipsownicy laparoskopowej 5mm, załadowanej 18 klipsami o długości 9,1mm po zamknięciu oraz laparoskopowego instrumentu do usuwania resekowanego materiału o śr. trzonu 10mm i rozmiarach worka 6,4x15 cm</t>
    </r>
  </si>
  <si>
    <r>
      <t>Próbki:</t>
    </r>
    <r>
      <rPr>
        <sz val="10"/>
        <rFont val="Arial"/>
        <family val="2"/>
      </rPr>
      <t xml:space="preserve"> pozycja nr 1 (jedna sztuka oferowanego produktu); pozycja 2-15 (jedna sztuka dowolnego rozmiaru) </t>
    </r>
  </si>
  <si>
    <r>
      <t>Próbki:</t>
    </r>
    <r>
      <rPr>
        <sz val="10"/>
        <rFont val="Arial"/>
        <family val="2"/>
      </rPr>
      <t xml:space="preserve"> pozycja nr 1-4 (jedna sztuka dowolnego rozmiaru); pozycja 5-6 (jedna sztuka dowolnego rozmiaru) </t>
    </r>
  </si>
  <si>
    <r>
      <t>Próbki:</t>
    </r>
    <r>
      <rPr>
        <sz val="10"/>
        <rFont val="Arial"/>
        <family val="2"/>
      </rPr>
      <t xml:space="preserve"> jedna sztuka dowolnego rozmiaru (stapler + ładunek)</t>
    </r>
  </si>
  <si>
    <r>
      <t xml:space="preserve">Próbki: </t>
    </r>
    <r>
      <rPr>
        <sz val="10"/>
        <rFont val="Arial"/>
        <family val="2"/>
      </rPr>
      <t>jedna sztuka rozmiaru (stapler + ładunek)</t>
    </r>
  </si>
  <si>
    <r>
      <t xml:space="preserve">Próbki: </t>
    </r>
    <r>
      <rPr>
        <sz val="10"/>
        <rFont val="Arial"/>
        <family val="2"/>
      </rPr>
      <t>jedna sztuka dowolnego rozmiaru (stapler + ładunek)</t>
    </r>
  </si>
  <si>
    <t>x</t>
  </si>
  <si>
    <r>
      <t>Próbki:</t>
    </r>
    <r>
      <rPr>
        <sz val="10"/>
        <rFont val="Arial"/>
        <family val="2"/>
      </rPr>
      <t xml:space="preserve"> pozycja nr 1-2 po jednej sztuce</t>
    </r>
  </si>
  <si>
    <t xml:space="preserve">Klipsy tytanowe do klipsownicy do zabiegów otwartych i laparoskopowych (typu Horizon) z taśmą samoprzylepną, klips o przekroju w kształcie litery V, z wewnętrznym żebrowaniem,  pakowane po 6 sztuk w magazynku, 20 magazynków w opakowaniu,   rozmiar M/L, do klipsownicy Pikling Weck
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</si>
</sst>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29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0"/>
      <name val="MS Sans Serif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5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top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168" fontId="2" fillId="0" borderId="0" xfId="0" applyNumberFormat="1" applyFont="1" applyBorder="1" applyAlignment="1">
      <alignment horizontal="right" vertical="center" wrapText="1"/>
    </xf>
    <xf numFmtId="44" fontId="2" fillId="0" borderId="1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3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3" fontId="27" fillId="0" borderId="10" xfId="0" applyNumberFormat="1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top" wrapText="1"/>
    </xf>
    <xf numFmtId="0" fontId="0" fillId="0" borderId="16" xfId="0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9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center" vertical="center" wrapText="1"/>
    </xf>
    <xf numFmtId="44" fontId="3" fillId="0" borderId="10" xfId="0" applyNumberFormat="1" applyFont="1" applyBorder="1" applyAlignment="1">
      <alignment horizontal="right" vertical="center" wrapText="1"/>
    </xf>
    <xf numFmtId="0" fontId="27" fillId="0" borderId="10" xfId="0" applyFont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Percent" xfId="56"/>
    <cellStyle name="Title" xfId="57"/>
    <cellStyle name="Total" xfId="58"/>
    <cellStyle name="Currency" xfId="59"/>
    <cellStyle name="Currency [0]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8"/>
  <sheetViews>
    <sheetView tabSelected="1" zoomScaleSheetLayoutView="100" workbookViewId="0" topLeftCell="A111">
      <selection activeCell="E117" sqref="E117"/>
    </sheetView>
  </sheetViews>
  <sheetFormatPr defaultColWidth="9.140625" defaultRowHeight="12.75"/>
  <cols>
    <col min="1" max="1" width="4.7109375" style="1" customWidth="1"/>
    <col min="2" max="2" width="45.57421875" style="1" customWidth="1"/>
    <col min="3" max="3" width="5.00390625" style="4" bestFit="1" customWidth="1"/>
    <col min="4" max="4" width="5.7109375" style="3" bestFit="1" customWidth="1"/>
    <col min="5" max="5" width="10.421875" style="1" customWidth="1"/>
    <col min="6" max="6" width="10.57421875" style="1" customWidth="1"/>
    <col min="7" max="7" width="6.28125" style="1" bestFit="1" customWidth="1"/>
    <col min="8" max="8" width="8.00390625" style="1" customWidth="1"/>
    <col min="9" max="9" width="11.140625" style="1" customWidth="1"/>
    <col min="10" max="10" width="16.28125" style="1" customWidth="1"/>
    <col min="11" max="11" width="9.28125" style="1" customWidth="1"/>
    <col min="12" max="12" width="11.28125" style="15" bestFit="1" customWidth="1"/>
    <col min="13" max="13" width="11.28125" style="1" bestFit="1" customWidth="1"/>
    <col min="14" max="16384" width="9.140625" style="1" customWidth="1"/>
  </cols>
  <sheetData>
    <row r="1" ht="14.25">
      <c r="I1" s="17"/>
    </row>
    <row r="2" ht="14.25">
      <c r="A2" s="64" t="s">
        <v>26</v>
      </c>
    </row>
    <row r="3" ht="14.25">
      <c r="A3" s="65" t="s">
        <v>136</v>
      </c>
    </row>
    <row r="4" spans="1:12" s="5" customFormat="1" ht="26.25" customHeight="1">
      <c r="A4" s="47" t="s">
        <v>0</v>
      </c>
      <c r="B4" s="47" t="s">
        <v>1</v>
      </c>
      <c r="C4" s="47" t="s">
        <v>2</v>
      </c>
      <c r="D4" s="48" t="s">
        <v>3</v>
      </c>
      <c r="E4" s="47" t="s">
        <v>27</v>
      </c>
      <c r="F4" s="47" t="s">
        <v>24</v>
      </c>
      <c r="G4" s="47" t="s">
        <v>25</v>
      </c>
      <c r="H4" s="47" t="s">
        <v>28</v>
      </c>
      <c r="I4" s="47" t="s">
        <v>4</v>
      </c>
      <c r="J4" s="47" t="s">
        <v>130</v>
      </c>
      <c r="L4" s="16"/>
    </row>
    <row r="5" spans="1:10" ht="38.25">
      <c r="A5" s="8" t="s">
        <v>5</v>
      </c>
      <c r="B5" s="37" t="s">
        <v>112</v>
      </c>
      <c r="C5" s="38" t="s">
        <v>6</v>
      </c>
      <c r="D5" s="39">
        <v>48</v>
      </c>
      <c r="E5" s="14"/>
      <c r="F5" s="14"/>
      <c r="G5" s="11"/>
      <c r="H5" s="14"/>
      <c r="I5" s="14"/>
      <c r="J5" s="9"/>
    </row>
    <row r="6" spans="1:10" ht="38.25">
      <c r="A6" s="8" t="s">
        <v>7</v>
      </c>
      <c r="B6" s="37" t="s">
        <v>113</v>
      </c>
      <c r="C6" s="38" t="s">
        <v>6</v>
      </c>
      <c r="D6" s="39">
        <v>24</v>
      </c>
      <c r="E6" s="14"/>
      <c r="F6" s="14"/>
      <c r="G6" s="11"/>
      <c r="H6" s="14"/>
      <c r="I6" s="14"/>
      <c r="J6" s="9"/>
    </row>
    <row r="7" spans="1:10" ht="38.25">
      <c r="A7" s="8" t="s">
        <v>8</v>
      </c>
      <c r="B7" s="37" t="s">
        <v>114</v>
      </c>
      <c r="C7" s="38" t="s">
        <v>6</v>
      </c>
      <c r="D7" s="39">
        <v>54</v>
      </c>
      <c r="E7" s="14"/>
      <c r="F7" s="14"/>
      <c r="G7" s="11"/>
      <c r="H7" s="14"/>
      <c r="I7" s="14"/>
      <c r="J7" s="9"/>
    </row>
    <row r="8" spans="1:10" ht="38.25">
      <c r="A8" s="8" t="s">
        <v>9</v>
      </c>
      <c r="B8" s="37" t="s">
        <v>115</v>
      </c>
      <c r="C8" s="38" t="s">
        <v>6</v>
      </c>
      <c r="D8" s="39">
        <v>48</v>
      </c>
      <c r="E8" s="14"/>
      <c r="F8" s="14"/>
      <c r="G8" s="11"/>
      <c r="H8" s="14"/>
      <c r="I8" s="14"/>
      <c r="J8" s="9"/>
    </row>
    <row r="9" spans="1:10" ht="38.25">
      <c r="A9" s="8" t="s">
        <v>10</v>
      </c>
      <c r="B9" s="37" t="s">
        <v>116</v>
      </c>
      <c r="C9" s="38" t="s">
        <v>6</v>
      </c>
      <c r="D9" s="39">
        <v>24</v>
      </c>
      <c r="E9" s="14"/>
      <c r="F9" s="14"/>
      <c r="G9" s="11"/>
      <c r="H9" s="14"/>
      <c r="I9" s="14"/>
      <c r="J9" s="9"/>
    </row>
    <row r="10" spans="1:10" ht="38.25">
      <c r="A10" s="8" t="s">
        <v>11</v>
      </c>
      <c r="B10" s="37" t="s">
        <v>117</v>
      </c>
      <c r="C10" s="38" t="s">
        <v>6</v>
      </c>
      <c r="D10" s="39">
        <v>12</v>
      </c>
      <c r="E10" s="14"/>
      <c r="F10" s="14"/>
      <c r="G10" s="11"/>
      <c r="H10" s="14"/>
      <c r="I10" s="14"/>
      <c r="J10" s="9"/>
    </row>
    <row r="11" spans="1:10" ht="38.25">
      <c r="A11" s="8" t="s">
        <v>12</v>
      </c>
      <c r="B11" s="37" t="s">
        <v>118</v>
      </c>
      <c r="C11" s="38" t="s">
        <v>6</v>
      </c>
      <c r="D11" s="39">
        <v>3</v>
      </c>
      <c r="E11" s="14"/>
      <c r="F11" s="14"/>
      <c r="G11" s="11"/>
      <c r="H11" s="14"/>
      <c r="I11" s="14"/>
      <c r="J11" s="9"/>
    </row>
    <row r="12" spans="1:10" ht="38.25">
      <c r="A12" s="8" t="s">
        <v>13</v>
      </c>
      <c r="B12" s="37" t="s">
        <v>119</v>
      </c>
      <c r="C12" s="38" t="s">
        <v>6</v>
      </c>
      <c r="D12" s="39">
        <v>6</v>
      </c>
      <c r="E12" s="14"/>
      <c r="F12" s="14"/>
      <c r="G12" s="11"/>
      <c r="H12" s="14"/>
      <c r="I12" s="14"/>
      <c r="J12" s="9"/>
    </row>
    <row r="13" spans="1:10" ht="38.25">
      <c r="A13" s="8" t="s">
        <v>14</v>
      </c>
      <c r="B13" s="37" t="s">
        <v>120</v>
      </c>
      <c r="C13" s="38" t="s">
        <v>6</v>
      </c>
      <c r="D13" s="39">
        <v>3</v>
      </c>
      <c r="E13" s="14"/>
      <c r="F13" s="14"/>
      <c r="G13" s="11"/>
      <c r="H13" s="14"/>
      <c r="I13" s="14"/>
      <c r="J13" s="9"/>
    </row>
    <row r="14" spans="1:10" ht="38.25">
      <c r="A14" s="8" t="s">
        <v>15</v>
      </c>
      <c r="B14" s="37" t="s">
        <v>121</v>
      </c>
      <c r="C14" s="38" t="s">
        <v>6</v>
      </c>
      <c r="D14" s="39">
        <v>6</v>
      </c>
      <c r="E14" s="14"/>
      <c r="F14" s="14"/>
      <c r="G14" s="11"/>
      <c r="H14" s="14"/>
      <c r="I14" s="14"/>
      <c r="J14" s="9"/>
    </row>
    <row r="15" spans="1:10" ht="38.25">
      <c r="A15" s="8" t="s">
        <v>16</v>
      </c>
      <c r="B15" s="37" t="s">
        <v>122</v>
      </c>
      <c r="C15" s="38" t="s">
        <v>6</v>
      </c>
      <c r="D15" s="39">
        <v>9</v>
      </c>
      <c r="E15" s="14"/>
      <c r="F15" s="14"/>
      <c r="G15" s="11"/>
      <c r="H15" s="14"/>
      <c r="I15" s="14"/>
      <c r="J15" s="9"/>
    </row>
    <row r="16" spans="1:10" ht="38.25">
      <c r="A16" s="8" t="s">
        <v>17</v>
      </c>
      <c r="B16" s="37" t="s">
        <v>123</v>
      </c>
      <c r="C16" s="38" t="s">
        <v>6</v>
      </c>
      <c r="D16" s="39">
        <v>6</v>
      </c>
      <c r="E16" s="14"/>
      <c r="F16" s="14"/>
      <c r="G16" s="11"/>
      <c r="H16" s="14"/>
      <c r="I16" s="14"/>
      <c r="J16" s="9"/>
    </row>
    <row r="17" spans="1:10" ht="15">
      <c r="A17" s="9"/>
      <c r="B17" s="66" t="s">
        <v>29</v>
      </c>
      <c r="C17" s="6" t="s">
        <v>137</v>
      </c>
      <c r="D17" s="7" t="s">
        <v>137</v>
      </c>
      <c r="E17" s="67" t="s">
        <v>137</v>
      </c>
      <c r="F17" s="68"/>
      <c r="G17" s="6" t="s">
        <v>137</v>
      </c>
      <c r="H17" s="68"/>
      <c r="I17" s="50"/>
      <c r="J17" s="6" t="s">
        <v>137</v>
      </c>
    </row>
    <row r="18" spans="1:9" ht="14.25">
      <c r="A18" s="64" t="s">
        <v>64</v>
      </c>
      <c r="B18" s="59"/>
      <c r="I18" s="15"/>
    </row>
    <row r="19" spans="1:2" ht="14.25">
      <c r="A19" s="65" t="s">
        <v>135</v>
      </c>
      <c r="B19" s="59"/>
    </row>
    <row r="20" spans="1:10" ht="40.5" customHeight="1">
      <c r="A20" s="6" t="s">
        <v>0</v>
      </c>
      <c r="B20" s="6" t="s">
        <v>1</v>
      </c>
      <c r="C20" s="6" t="s">
        <v>2</v>
      </c>
      <c r="D20" s="7" t="s">
        <v>3</v>
      </c>
      <c r="E20" s="6" t="s">
        <v>27</v>
      </c>
      <c r="F20" s="6" t="s">
        <v>24</v>
      </c>
      <c r="G20" s="6" t="s">
        <v>25</v>
      </c>
      <c r="H20" s="6" t="s">
        <v>28</v>
      </c>
      <c r="I20" s="6" t="s">
        <v>4</v>
      </c>
      <c r="J20" s="6" t="s">
        <v>130</v>
      </c>
    </row>
    <row r="21" spans="1:10" ht="38.25" customHeight="1">
      <c r="A21" s="34" t="s">
        <v>5</v>
      </c>
      <c r="B21" s="40" t="s">
        <v>37</v>
      </c>
      <c r="C21" s="41" t="s">
        <v>6</v>
      </c>
      <c r="D21" s="42">
        <v>21</v>
      </c>
      <c r="E21" s="35"/>
      <c r="F21" s="35"/>
      <c r="G21" s="36"/>
      <c r="H21" s="35"/>
      <c r="I21" s="35"/>
      <c r="J21" s="9"/>
    </row>
    <row r="22" spans="1:10" ht="45" customHeight="1">
      <c r="A22" s="8" t="s">
        <v>7</v>
      </c>
      <c r="B22" s="37" t="s">
        <v>38</v>
      </c>
      <c r="C22" s="38" t="s">
        <v>6</v>
      </c>
      <c r="D22" s="39">
        <v>24</v>
      </c>
      <c r="E22" s="14"/>
      <c r="F22" s="14"/>
      <c r="G22" s="11"/>
      <c r="H22" s="14"/>
      <c r="I22" s="14"/>
      <c r="J22" s="9"/>
    </row>
    <row r="23" spans="1:10" ht="42.75" customHeight="1">
      <c r="A23" s="8" t="s">
        <v>8</v>
      </c>
      <c r="B23" s="37" t="s">
        <v>39</v>
      </c>
      <c r="C23" s="38" t="s">
        <v>6</v>
      </c>
      <c r="D23" s="39">
        <v>3</v>
      </c>
      <c r="E23" s="14"/>
      <c r="F23" s="14"/>
      <c r="G23" s="11"/>
      <c r="H23" s="14"/>
      <c r="I23" s="14"/>
      <c r="J23" s="9"/>
    </row>
    <row r="24" spans="1:10" ht="45" customHeight="1">
      <c r="A24" s="8" t="s">
        <v>9</v>
      </c>
      <c r="B24" s="37" t="s">
        <v>40</v>
      </c>
      <c r="C24" s="38" t="s">
        <v>6</v>
      </c>
      <c r="D24" s="39">
        <v>6</v>
      </c>
      <c r="E24" s="14"/>
      <c r="F24" s="14"/>
      <c r="G24" s="11"/>
      <c r="H24" s="14"/>
      <c r="I24" s="14"/>
      <c r="J24" s="9"/>
    </row>
    <row r="25" spans="1:10" ht="15">
      <c r="A25" s="37"/>
      <c r="B25" s="66" t="s">
        <v>29</v>
      </c>
      <c r="C25" s="6" t="s">
        <v>137</v>
      </c>
      <c r="D25" s="7" t="s">
        <v>137</v>
      </c>
      <c r="E25" s="6" t="s">
        <v>137</v>
      </c>
      <c r="F25" s="50"/>
      <c r="G25" s="6" t="s">
        <v>137</v>
      </c>
      <c r="H25" s="50"/>
      <c r="I25" s="50"/>
      <c r="J25" s="6" t="s">
        <v>137</v>
      </c>
    </row>
    <row r="26" spans="1:2" ht="14.25">
      <c r="A26" s="64" t="s">
        <v>99</v>
      </c>
      <c r="B26" s="59"/>
    </row>
    <row r="27" spans="1:2" ht="14.25">
      <c r="A27" s="65" t="s">
        <v>134</v>
      </c>
      <c r="B27" s="59"/>
    </row>
    <row r="28" spans="1:12" s="5" customFormat="1" ht="38.25">
      <c r="A28" s="47" t="s">
        <v>0</v>
      </c>
      <c r="B28" s="47" t="s">
        <v>1</v>
      </c>
      <c r="C28" s="47" t="s">
        <v>2</v>
      </c>
      <c r="D28" s="48" t="s">
        <v>3</v>
      </c>
      <c r="E28" s="47" t="s">
        <v>27</v>
      </c>
      <c r="F28" s="47" t="s">
        <v>24</v>
      </c>
      <c r="G28" s="47" t="s">
        <v>25</v>
      </c>
      <c r="H28" s="47" t="s">
        <v>28</v>
      </c>
      <c r="I28" s="47" t="s">
        <v>4</v>
      </c>
      <c r="J28" s="6" t="s">
        <v>130</v>
      </c>
      <c r="L28" s="16"/>
    </row>
    <row r="29" spans="1:10" ht="102">
      <c r="A29" s="38" t="s">
        <v>5</v>
      </c>
      <c r="B29" s="43" t="s">
        <v>66</v>
      </c>
      <c r="C29" s="38" t="s">
        <v>6</v>
      </c>
      <c r="D29" s="39">
        <v>12</v>
      </c>
      <c r="E29" s="14"/>
      <c r="F29" s="14"/>
      <c r="G29" s="11"/>
      <c r="H29" s="14"/>
      <c r="I29" s="14"/>
      <c r="J29" s="9"/>
    </row>
    <row r="30" spans="1:10" ht="102">
      <c r="A30" s="38" t="s">
        <v>7</v>
      </c>
      <c r="B30" s="43" t="s">
        <v>67</v>
      </c>
      <c r="C30" s="38" t="s">
        <v>6</v>
      </c>
      <c r="D30" s="39">
        <v>42</v>
      </c>
      <c r="E30" s="14"/>
      <c r="F30" s="14"/>
      <c r="G30" s="11"/>
      <c r="H30" s="14"/>
      <c r="I30" s="14"/>
      <c r="J30" s="9"/>
    </row>
    <row r="31" spans="1:10" ht="114.75">
      <c r="A31" s="38" t="s">
        <v>8</v>
      </c>
      <c r="B31" s="43" t="s">
        <v>68</v>
      </c>
      <c r="C31" s="38" t="s">
        <v>6</v>
      </c>
      <c r="D31" s="39">
        <v>24</v>
      </c>
      <c r="E31" s="14"/>
      <c r="F31" s="14"/>
      <c r="G31" s="11"/>
      <c r="H31" s="14"/>
      <c r="I31" s="14"/>
      <c r="J31" s="9"/>
    </row>
    <row r="32" spans="1:10" ht="114.75">
      <c r="A32" s="38" t="s">
        <v>9</v>
      </c>
      <c r="B32" s="43" t="s">
        <v>69</v>
      </c>
      <c r="C32" s="38" t="s">
        <v>6</v>
      </c>
      <c r="D32" s="39">
        <v>84</v>
      </c>
      <c r="E32" s="14"/>
      <c r="F32" s="14"/>
      <c r="G32" s="11"/>
      <c r="H32" s="14"/>
      <c r="I32" s="14"/>
      <c r="J32" s="9"/>
    </row>
    <row r="33" spans="1:10" ht="89.25">
      <c r="A33" s="38" t="s">
        <v>10</v>
      </c>
      <c r="B33" s="43" t="s">
        <v>70</v>
      </c>
      <c r="C33" s="38" t="s">
        <v>6</v>
      </c>
      <c r="D33" s="39">
        <v>120</v>
      </c>
      <c r="E33" s="14"/>
      <c r="F33" s="14"/>
      <c r="G33" s="11"/>
      <c r="H33" s="14"/>
      <c r="I33" s="14"/>
      <c r="J33" s="9"/>
    </row>
    <row r="34" spans="1:10" ht="89.25">
      <c r="A34" s="38" t="s">
        <v>11</v>
      </c>
      <c r="B34" s="43" t="s">
        <v>71</v>
      </c>
      <c r="C34" s="38" t="s">
        <v>6</v>
      </c>
      <c r="D34" s="39">
        <v>120</v>
      </c>
      <c r="E34" s="14"/>
      <c r="F34" s="14"/>
      <c r="G34" s="11"/>
      <c r="H34" s="14"/>
      <c r="I34" s="14"/>
      <c r="J34" s="9"/>
    </row>
    <row r="35" spans="1:10" ht="15">
      <c r="A35" s="9"/>
      <c r="B35" s="72" t="s">
        <v>29</v>
      </c>
      <c r="C35" s="6" t="s">
        <v>137</v>
      </c>
      <c r="D35" s="7" t="s">
        <v>137</v>
      </c>
      <c r="E35" s="6" t="s">
        <v>137</v>
      </c>
      <c r="F35" s="67"/>
      <c r="G35" s="6" t="s">
        <v>137</v>
      </c>
      <c r="H35" s="67"/>
      <c r="I35" s="67"/>
      <c r="J35" s="6" t="s">
        <v>137</v>
      </c>
    </row>
    <row r="38" spans="1:12" s="5" customFormat="1" ht="15">
      <c r="A38" s="64" t="s">
        <v>65</v>
      </c>
      <c r="B38" s="1"/>
      <c r="C38" s="4"/>
      <c r="D38" s="3"/>
      <c r="E38" s="1"/>
      <c r="F38" s="1"/>
      <c r="G38" s="1"/>
      <c r="H38" s="1"/>
      <c r="I38" s="1"/>
      <c r="L38" s="15"/>
    </row>
    <row r="39" ht="14.25">
      <c r="A39" s="65" t="s">
        <v>133</v>
      </c>
    </row>
    <row r="40" spans="1:10" ht="38.25">
      <c r="A40" s="47" t="s">
        <v>0</v>
      </c>
      <c r="B40" s="47" t="s">
        <v>1</v>
      </c>
      <c r="C40" s="47" t="s">
        <v>2</v>
      </c>
      <c r="D40" s="48" t="s">
        <v>3</v>
      </c>
      <c r="E40" s="47" t="s">
        <v>27</v>
      </c>
      <c r="F40" s="47" t="s">
        <v>24</v>
      </c>
      <c r="G40" s="47" t="s">
        <v>25</v>
      </c>
      <c r="H40" s="47" t="s">
        <v>28</v>
      </c>
      <c r="I40" s="47" t="s">
        <v>4</v>
      </c>
      <c r="J40" s="6" t="s">
        <v>130</v>
      </c>
    </row>
    <row r="41" spans="1:10" ht="63.75">
      <c r="A41" s="38" t="s">
        <v>5</v>
      </c>
      <c r="B41" s="37" t="s">
        <v>41</v>
      </c>
      <c r="C41" s="38" t="s">
        <v>6</v>
      </c>
      <c r="D41" s="39">
        <v>6</v>
      </c>
      <c r="E41" s="14"/>
      <c r="F41" s="14"/>
      <c r="G41" s="11"/>
      <c r="H41" s="14"/>
      <c r="I41" s="14"/>
      <c r="J41" s="9"/>
    </row>
    <row r="42" spans="1:10" ht="51">
      <c r="A42" s="38" t="s">
        <v>7</v>
      </c>
      <c r="B42" s="37" t="s">
        <v>42</v>
      </c>
      <c r="C42" s="38" t="s">
        <v>6</v>
      </c>
      <c r="D42" s="39">
        <v>6</v>
      </c>
      <c r="E42" s="14"/>
      <c r="F42" s="14"/>
      <c r="G42" s="11"/>
      <c r="H42" s="14"/>
      <c r="I42" s="14"/>
      <c r="J42" s="9"/>
    </row>
    <row r="43" spans="1:10" ht="51">
      <c r="A43" s="38" t="s">
        <v>8</v>
      </c>
      <c r="B43" s="37" t="s">
        <v>43</v>
      </c>
      <c r="C43" s="38" t="s">
        <v>6</v>
      </c>
      <c r="D43" s="39">
        <v>9</v>
      </c>
      <c r="E43" s="14"/>
      <c r="F43" s="14"/>
      <c r="G43" s="11"/>
      <c r="H43" s="14"/>
      <c r="I43" s="14"/>
      <c r="J43" s="9"/>
    </row>
    <row r="44" spans="1:10" ht="51">
      <c r="A44" s="38" t="s">
        <v>9</v>
      </c>
      <c r="B44" s="37" t="s">
        <v>44</v>
      </c>
      <c r="C44" s="38" t="s">
        <v>6</v>
      </c>
      <c r="D44" s="39">
        <v>6</v>
      </c>
      <c r="E44" s="14"/>
      <c r="F44" s="14"/>
      <c r="G44" s="11"/>
      <c r="H44" s="14"/>
      <c r="I44" s="14"/>
      <c r="J44" s="9"/>
    </row>
    <row r="45" spans="1:10" ht="25.5">
      <c r="A45" s="38" t="s">
        <v>10</v>
      </c>
      <c r="B45" s="37" t="s">
        <v>31</v>
      </c>
      <c r="C45" s="38" t="s">
        <v>6</v>
      </c>
      <c r="D45" s="39">
        <v>6</v>
      </c>
      <c r="E45" s="14"/>
      <c r="F45" s="14"/>
      <c r="G45" s="11"/>
      <c r="H45" s="14"/>
      <c r="I45" s="14"/>
      <c r="J45" s="9"/>
    </row>
    <row r="46" spans="1:10" ht="25.5">
      <c r="A46" s="38" t="s">
        <v>11</v>
      </c>
      <c r="B46" s="37" t="s">
        <v>30</v>
      </c>
      <c r="C46" s="38" t="s">
        <v>6</v>
      </c>
      <c r="D46" s="39">
        <v>6</v>
      </c>
      <c r="E46" s="14"/>
      <c r="F46" s="14"/>
      <c r="G46" s="11"/>
      <c r="H46" s="14"/>
      <c r="I46" s="14"/>
      <c r="J46" s="9"/>
    </row>
    <row r="47" spans="1:10" ht="15">
      <c r="A47" s="9"/>
      <c r="B47" s="72" t="s">
        <v>29</v>
      </c>
      <c r="C47" s="6" t="s">
        <v>137</v>
      </c>
      <c r="D47" s="7" t="s">
        <v>137</v>
      </c>
      <c r="E47" s="6" t="s">
        <v>137</v>
      </c>
      <c r="F47" s="67"/>
      <c r="G47" s="6" t="s">
        <v>137</v>
      </c>
      <c r="H47" s="67"/>
      <c r="I47" s="67"/>
      <c r="J47" s="6" t="s">
        <v>137</v>
      </c>
    </row>
    <row r="50" s="5" customFormat="1" ht="15">
      <c r="L50" s="16"/>
    </row>
    <row r="51" ht="14.25">
      <c r="A51" s="64" t="s">
        <v>103</v>
      </c>
    </row>
    <row r="52" ht="14.25">
      <c r="A52" s="65" t="s">
        <v>138</v>
      </c>
    </row>
    <row r="53" spans="1:10" ht="38.25">
      <c r="A53" s="47" t="s">
        <v>0</v>
      </c>
      <c r="B53" s="47" t="s">
        <v>1</v>
      </c>
      <c r="C53" s="47" t="s">
        <v>2</v>
      </c>
      <c r="D53" s="48" t="s">
        <v>3</v>
      </c>
      <c r="E53" s="47" t="s">
        <v>27</v>
      </c>
      <c r="F53" s="47" t="s">
        <v>24</v>
      </c>
      <c r="G53" s="47" t="s">
        <v>25</v>
      </c>
      <c r="H53" s="47" t="s">
        <v>28</v>
      </c>
      <c r="I53" s="47" t="s">
        <v>4</v>
      </c>
      <c r="J53" s="6" t="s">
        <v>130</v>
      </c>
    </row>
    <row r="54" spans="1:10" ht="89.25">
      <c r="A54" s="38" t="s">
        <v>5</v>
      </c>
      <c r="B54" s="37" t="s">
        <v>101</v>
      </c>
      <c r="C54" s="38" t="s">
        <v>6</v>
      </c>
      <c r="D54" s="39">
        <v>24</v>
      </c>
      <c r="E54" s="14"/>
      <c r="F54" s="14"/>
      <c r="G54" s="11"/>
      <c r="H54" s="14"/>
      <c r="I54" s="14"/>
      <c r="J54" s="9"/>
    </row>
    <row r="55" spans="1:10" ht="51">
      <c r="A55" s="38" t="s">
        <v>7</v>
      </c>
      <c r="B55" s="37" t="s">
        <v>102</v>
      </c>
      <c r="C55" s="38" t="s">
        <v>6</v>
      </c>
      <c r="D55" s="39">
        <v>24</v>
      </c>
      <c r="E55" s="14"/>
      <c r="F55" s="14"/>
      <c r="G55" s="11"/>
      <c r="H55" s="14"/>
      <c r="I55" s="14"/>
      <c r="J55" s="9"/>
    </row>
    <row r="56" spans="1:10" ht="15">
      <c r="A56" s="9"/>
      <c r="B56" s="72" t="s">
        <v>63</v>
      </c>
      <c r="C56" s="6" t="s">
        <v>137</v>
      </c>
      <c r="D56" s="7" t="s">
        <v>137</v>
      </c>
      <c r="E56" s="6" t="s">
        <v>137</v>
      </c>
      <c r="F56" s="12"/>
      <c r="G56" s="6" t="s">
        <v>137</v>
      </c>
      <c r="H56" s="12"/>
      <c r="I56" s="12"/>
      <c r="J56" s="6" t="s">
        <v>137</v>
      </c>
    </row>
    <row r="58" spans="1:18" ht="28.5">
      <c r="A58" s="64" t="s">
        <v>104</v>
      </c>
      <c r="B58" s="59"/>
      <c r="Q58" s="1" t="s">
        <v>47</v>
      </c>
      <c r="R58" s="1">
        <v>30</v>
      </c>
    </row>
    <row r="59" spans="1:2" ht="14.25">
      <c r="A59" s="65" t="s">
        <v>132</v>
      </c>
      <c r="B59" s="59"/>
    </row>
    <row r="60" spans="1:10" ht="38.25">
      <c r="A60" s="47" t="s">
        <v>0</v>
      </c>
      <c r="B60" s="49" t="s">
        <v>1</v>
      </c>
      <c r="C60" s="47" t="s">
        <v>2</v>
      </c>
      <c r="D60" s="48" t="s">
        <v>3</v>
      </c>
      <c r="E60" s="47" t="s">
        <v>27</v>
      </c>
      <c r="F60" s="47" t="s">
        <v>24</v>
      </c>
      <c r="G60" s="47" t="s">
        <v>25</v>
      </c>
      <c r="H60" s="47" t="s">
        <v>28</v>
      </c>
      <c r="I60" s="47" t="s">
        <v>4</v>
      </c>
      <c r="J60" s="6" t="s">
        <v>130</v>
      </c>
    </row>
    <row r="61" spans="1:10" ht="38.25">
      <c r="A61" s="44" t="s">
        <v>5</v>
      </c>
      <c r="B61" s="45" t="s">
        <v>72</v>
      </c>
      <c r="C61" s="46" t="s">
        <v>6</v>
      </c>
      <c r="D61" s="39">
        <v>120</v>
      </c>
      <c r="E61" s="14"/>
      <c r="F61" s="14"/>
      <c r="G61" s="11"/>
      <c r="H61" s="14"/>
      <c r="I61" s="14"/>
      <c r="J61" s="9"/>
    </row>
    <row r="62" spans="1:10" ht="38.25">
      <c r="A62" s="44" t="s">
        <v>7</v>
      </c>
      <c r="B62" s="45" t="s">
        <v>73</v>
      </c>
      <c r="C62" s="46" t="s">
        <v>6</v>
      </c>
      <c r="D62" s="39">
        <v>24</v>
      </c>
      <c r="E62" s="14"/>
      <c r="F62" s="14"/>
      <c r="G62" s="11"/>
      <c r="H62" s="14"/>
      <c r="I62" s="14"/>
      <c r="J62" s="9"/>
    </row>
    <row r="63" spans="1:10" ht="38.25">
      <c r="A63" s="44" t="s">
        <v>8</v>
      </c>
      <c r="B63" s="45" t="s">
        <v>74</v>
      </c>
      <c r="C63" s="46" t="s">
        <v>6</v>
      </c>
      <c r="D63" s="39">
        <v>6</v>
      </c>
      <c r="E63" s="14"/>
      <c r="F63" s="14"/>
      <c r="G63" s="11"/>
      <c r="H63" s="14"/>
      <c r="I63" s="14"/>
      <c r="J63" s="9"/>
    </row>
    <row r="64" spans="1:12" s="5" customFormat="1" ht="38.25">
      <c r="A64" s="44" t="s">
        <v>9</v>
      </c>
      <c r="B64" s="45" t="s">
        <v>75</v>
      </c>
      <c r="C64" s="46" t="s">
        <v>6</v>
      </c>
      <c r="D64" s="39">
        <v>12</v>
      </c>
      <c r="E64" s="14"/>
      <c r="F64" s="14"/>
      <c r="G64" s="11"/>
      <c r="H64" s="14"/>
      <c r="I64" s="14"/>
      <c r="J64" s="6"/>
      <c r="L64" s="16"/>
    </row>
    <row r="65" spans="1:10" ht="38.25">
      <c r="A65" s="44" t="s">
        <v>10</v>
      </c>
      <c r="B65" s="45" t="s">
        <v>76</v>
      </c>
      <c r="C65" s="46" t="s">
        <v>6</v>
      </c>
      <c r="D65" s="39">
        <v>12</v>
      </c>
      <c r="E65" s="14"/>
      <c r="F65" s="14"/>
      <c r="G65" s="11"/>
      <c r="H65" s="14"/>
      <c r="I65" s="14"/>
      <c r="J65" s="9"/>
    </row>
    <row r="66" spans="1:10" ht="27" customHeight="1">
      <c r="A66" s="44" t="s">
        <v>11</v>
      </c>
      <c r="B66" s="45" t="s">
        <v>77</v>
      </c>
      <c r="C66" s="46" t="s">
        <v>6</v>
      </c>
      <c r="D66" s="39">
        <v>6</v>
      </c>
      <c r="E66" s="14"/>
      <c r="F66" s="14"/>
      <c r="G66" s="11"/>
      <c r="H66" s="14"/>
      <c r="I66" s="14"/>
      <c r="J66" s="9"/>
    </row>
    <row r="67" spans="1:10" ht="25.5" customHeight="1">
      <c r="A67" s="44" t="s">
        <v>12</v>
      </c>
      <c r="B67" s="45" t="s">
        <v>78</v>
      </c>
      <c r="C67" s="46" t="s">
        <v>6</v>
      </c>
      <c r="D67" s="39">
        <v>6</v>
      </c>
      <c r="E67" s="14"/>
      <c r="F67" s="14"/>
      <c r="G67" s="11"/>
      <c r="H67" s="14"/>
      <c r="I67" s="14"/>
      <c r="J67" s="9"/>
    </row>
    <row r="68" spans="1:10" ht="38.25">
      <c r="A68" s="44" t="s">
        <v>13</v>
      </c>
      <c r="B68" s="45" t="s">
        <v>79</v>
      </c>
      <c r="C68" s="46" t="s">
        <v>6</v>
      </c>
      <c r="D68" s="39">
        <v>42</v>
      </c>
      <c r="E68" s="14"/>
      <c r="F68" s="14"/>
      <c r="G68" s="11"/>
      <c r="H68" s="14"/>
      <c r="I68" s="14"/>
      <c r="J68" s="9"/>
    </row>
    <row r="69" spans="1:10" ht="76.5">
      <c r="A69" s="44" t="s">
        <v>14</v>
      </c>
      <c r="B69" s="45" t="s">
        <v>80</v>
      </c>
      <c r="C69" s="46" t="s">
        <v>6</v>
      </c>
      <c r="D69" s="39">
        <v>96</v>
      </c>
      <c r="E69" s="14"/>
      <c r="F69" s="14"/>
      <c r="G69" s="11"/>
      <c r="H69" s="14"/>
      <c r="I69" s="14"/>
      <c r="J69" s="9"/>
    </row>
    <row r="70" spans="1:10" ht="76.5">
      <c r="A70" s="44" t="s">
        <v>15</v>
      </c>
      <c r="B70" s="45" t="s">
        <v>124</v>
      </c>
      <c r="C70" s="46" t="s">
        <v>6</v>
      </c>
      <c r="D70" s="39">
        <v>12</v>
      </c>
      <c r="E70" s="14"/>
      <c r="F70" s="14"/>
      <c r="G70" s="11"/>
      <c r="H70" s="14"/>
      <c r="I70" s="14"/>
      <c r="J70" s="9"/>
    </row>
    <row r="71" spans="1:10" ht="76.5">
      <c r="A71" s="44" t="s">
        <v>16</v>
      </c>
      <c r="B71" s="45" t="s">
        <v>125</v>
      </c>
      <c r="C71" s="46" t="s">
        <v>6</v>
      </c>
      <c r="D71" s="39">
        <v>30</v>
      </c>
      <c r="E71" s="14"/>
      <c r="F71" s="14"/>
      <c r="G71" s="11"/>
      <c r="H71" s="14"/>
      <c r="I71" s="14"/>
      <c r="J71" s="9"/>
    </row>
    <row r="72" spans="1:10" ht="76.5">
      <c r="A72" s="44" t="s">
        <v>17</v>
      </c>
      <c r="B72" s="45" t="s">
        <v>126</v>
      </c>
      <c r="C72" s="46" t="s">
        <v>6</v>
      </c>
      <c r="D72" s="39">
        <v>30</v>
      </c>
      <c r="E72" s="14"/>
      <c r="F72" s="14"/>
      <c r="G72" s="11"/>
      <c r="H72" s="14"/>
      <c r="I72" s="14"/>
      <c r="J72" s="9"/>
    </row>
    <row r="73" spans="1:10" ht="89.25">
      <c r="A73" s="44" t="s">
        <v>18</v>
      </c>
      <c r="B73" s="45" t="s">
        <v>81</v>
      </c>
      <c r="C73" s="46" t="s">
        <v>6</v>
      </c>
      <c r="D73" s="39">
        <v>162</v>
      </c>
      <c r="E73" s="14"/>
      <c r="F73" s="14"/>
      <c r="G73" s="11"/>
      <c r="H73" s="14"/>
      <c r="I73" s="14"/>
      <c r="J73" s="9"/>
    </row>
    <row r="74" spans="1:10" ht="89.25">
      <c r="A74" s="44" t="s">
        <v>19</v>
      </c>
      <c r="B74" s="45" t="s">
        <v>82</v>
      </c>
      <c r="C74" s="46" t="s">
        <v>6</v>
      </c>
      <c r="D74" s="39">
        <v>162</v>
      </c>
      <c r="E74" s="14"/>
      <c r="F74" s="14"/>
      <c r="G74" s="11"/>
      <c r="H74" s="14"/>
      <c r="I74" s="14"/>
      <c r="J74" s="9"/>
    </row>
    <row r="75" spans="1:10" ht="76.5">
      <c r="A75" s="51" t="s">
        <v>20</v>
      </c>
      <c r="B75" s="52" t="s">
        <v>83</v>
      </c>
      <c r="C75" s="53" t="s">
        <v>6</v>
      </c>
      <c r="D75" s="54">
        <v>24</v>
      </c>
      <c r="E75" s="55"/>
      <c r="F75" s="55"/>
      <c r="G75" s="56"/>
      <c r="H75" s="55"/>
      <c r="I75" s="55"/>
      <c r="J75" s="57"/>
    </row>
    <row r="76" spans="1:10" ht="15">
      <c r="A76" s="58"/>
      <c r="B76" s="66" t="s">
        <v>63</v>
      </c>
      <c r="C76" s="6" t="s">
        <v>137</v>
      </c>
      <c r="D76" s="7" t="s">
        <v>137</v>
      </c>
      <c r="E76" s="67" t="s">
        <v>137</v>
      </c>
      <c r="F76" s="68"/>
      <c r="G76" s="6" t="s">
        <v>137</v>
      </c>
      <c r="H76" s="68"/>
      <c r="I76" s="50"/>
      <c r="J76" s="6" t="s">
        <v>137</v>
      </c>
    </row>
    <row r="78" ht="14.25">
      <c r="A78" s="64" t="s">
        <v>105</v>
      </c>
    </row>
    <row r="80" spans="1:10" ht="38.25">
      <c r="A80" s="47" t="s">
        <v>0</v>
      </c>
      <c r="B80" s="47" t="s">
        <v>1</v>
      </c>
      <c r="C80" s="47" t="s">
        <v>2</v>
      </c>
      <c r="D80" s="48" t="s">
        <v>3</v>
      </c>
      <c r="E80" s="47" t="s">
        <v>27</v>
      </c>
      <c r="F80" s="47" t="s">
        <v>24</v>
      </c>
      <c r="G80" s="47" t="s">
        <v>25</v>
      </c>
      <c r="H80" s="47" t="s">
        <v>28</v>
      </c>
      <c r="I80" s="47" t="s">
        <v>4</v>
      </c>
      <c r="J80" s="6" t="s">
        <v>130</v>
      </c>
    </row>
    <row r="81" spans="1:10" ht="63.75">
      <c r="A81" s="38" t="s">
        <v>5</v>
      </c>
      <c r="B81" s="37" t="s">
        <v>21</v>
      </c>
      <c r="C81" s="38" t="s">
        <v>6</v>
      </c>
      <c r="D81" s="39">
        <v>12</v>
      </c>
      <c r="E81" s="14"/>
      <c r="F81" s="14"/>
      <c r="G81" s="11"/>
      <c r="H81" s="14"/>
      <c r="I81" s="14"/>
      <c r="J81" s="9"/>
    </row>
    <row r="82" spans="1:10" ht="63.75">
      <c r="A82" s="38" t="s">
        <v>7</v>
      </c>
      <c r="B82" s="37" t="s">
        <v>22</v>
      </c>
      <c r="C82" s="38" t="s">
        <v>6</v>
      </c>
      <c r="D82" s="39">
        <v>24</v>
      </c>
      <c r="E82" s="14"/>
      <c r="F82" s="14"/>
      <c r="G82" s="11"/>
      <c r="H82" s="14"/>
      <c r="I82" s="14"/>
      <c r="J82" s="9"/>
    </row>
    <row r="83" spans="1:10" ht="80.25" customHeight="1">
      <c r="A83" s="38" t="s">
        <v>8</v>
      </c>
      <c r="B83" s="37" t="s">
        <v>23</v>
      </c>
      <c r="C83" s="38" t="s">
        <v>6</v>
      </c>
      <c r="D83" s="39">
        <v>12</v>
      </c>
      <c r="E83" s="14"/>
      <c r="F83" s="14"/>
      <c r="G83" s="11"/>
      <c r="H83" s="14"/>
      <c r="I83" s="14"/>
      <c r="J83" s="9"/>
    </row>
    <row r="84" spans="1:10" ht="27.75" customHeight="1">
      <c r="A84" s="38" t="s">
        <v>9</v>
      </c>
      <c r="B84" s="37" t="s">
        <v>32</v>
      </c>
      <c r="C84" s="38" t="s">
        <v>6</v>
      </c>
      <c r="D84" s="39">
        <v>210</v>
      </c>
      <c r="E84" s="14"/>
      <c r="F84" s="14"/>
      <c r="G84" s="11"/>
      <c r="H84" s="14"/>
      <c r="I84" s="14"/>
      <c r="J84" s="9"/>
    </row>
    <row r="85" spans="1:10" ht="38.25">
      <c r="A85" s="38" t="s">
        <v>10</v>
      </c>
      <c r="B85" s="37" t="s">
        <v>33</v>
      </c>
      <c r="C85" s="38" t="s">
        <v>6</v>
      </c>
      <c r="D85" s="39">
        <v>210</v>
      </c>
      <c r="E85" s="14"/>
      <c r="F85" s="14"/>
      <c r="G85" s="11"/>
      <c r="H85" s="14"/>
      <c r="I85" s="14"/>
      <c r="J85" s="9"/>
    </row>
    <row r="86" spans="1:10" ht="38.25">
      <c r="A86" s="38" t="s">
        <v>11</v>
      </c>
      <c r="B86" s="37" t="s">
        <v>34</v>
      </c>
      <c r="C86" s="38" t="s">
        <v>6</v>
      </c>
      <c r="D86" s="39">
        <v>276</v>
      </c>
      <c r="E86" s="14"/>
      <c r="F86" s="14"/>
      <c r="G86" s="11"/>
      <c r="H86" s="14"/>
      <c r="I86" s="14"/>
      <c r="J86" s="9"/>
    </row>
    <row r="87" spans="1:10" ht="30" customHeight="1">
      <c r="A87" s="38" t="s">
        <v>12</v>
      </c>
      <c r="B87" s="37" t="s">
        <v>35</v>
      </c>
      <c r="C87" s="38" t="s">
        <v>6</v>
      </c>
      <c r="D87" s="39">
        <v>210</v>
      </c>
      <c r="E87" s="14"/>
      <c r="F87" s="14"/>
      <c r="G87" s="11"/>
      <c r="H87" s="14"/>
      <c r="I87" s="14"/>
      <c r="J87" s="9"/>
    </row>
    <row r="88" spans="1:10" ht="15">
      <c r="A88" s="9"/>
      <c r="B88" s="72" t="s">
        <v>29</v>
      </c>
      <c r="C88" s="6" t="s">
        <v>137</v>
      </c>
      <c r="D88" s="7" t="s">
        <v>137</v>
      </c>
      <c r="E88" s="6" t="s">
        <v>137</v>
      </c>
      <c r="F88" s="67"/>
      <c r="G88" s="6" t="s">
        <v>137</v>
      </c>
      <c r="H88" s="67"/>
      <c r="I88" s="67"/>
      <c r="J88" s="6" t="s">
        <v>137</v>
      </c>
    </row>
    <row r="91" ht="14.25">
      <c r="A91" s="64" t="s">
        <v>106</v>
      </c>
    </row>
    <row r="93" spans="1:10" ht="38.25">
      <c r="A93" s="47" t="s">
        <v>0</v>
      </c>
      <c r="B93" s="47" t="s">
        <v>1</v>
      </c>
      <c r="C93" s="47" t="s">
        <v>2</v>
      </c>
      <c r="D93" s="48" t="s">
        <v>3</v>
      </c>
      <c r="E93" s="47" t="s">
        <v>27</v>
      </c>
      <c r="F93" s="47" t="s">
        <v>24</v>
      </c>
      <c r="G93" s="47" t="s">
        <v>25</v>
      </c>
      <c r="H93" s="47" t="s">
        <v>28</v>
      </c>
      <c r="I93" s="47" t="s">
        <v>4</v>
      </c>
      <c r="J93" s="6" t="s">
        <v>130</v>
      </c>
    </row>
    <row r="94" spans="1:10" ht="191.25">
      <c r="A94" s="38" t="s">
        <v>5</v>
      </c>
      <c r="B94" s="37" t="s">
        <v>131</v>
      </c>
      <c r="C94" s="38" t="s">
        <v>6</v>
      </c>
      <c r="D94" s="39">
        <v>12</v>
      </c>
      <c r="E94" s="14"/>
      <c r="F94" s="14"/>
      <c r="G94" s="11"/>
      <c r="H94" s="14"/>
      <c r="I94" s="14"/>
      <c r="J94" s="9"/>
    </row>
    <row r="95" spans="1:10" ht="15">
      <c r="A95" s="9"/>
      <c r="B95" s="72" t="s">
        <v>29</v>
      </c>
      <c r="C95" s="6" t="s">
        <v>137</v>
      </c>
      <c r="D95" s="7" t="s">
        <v>137</v>
      </c>
      <c r="E95" s="6" t="s">
        <v>137</v>
      </c>
      <c r="F95" s="67"/>
      <c r="G95" s="6" t="s">
        <v>137</v>
      </c>
      <c r="H95" s="67"/>
      <c r="I95" s="67"/>
      <c r="J95" s="6" t="s">
        <v>137</v>
      </c>
    </row>
    <row r="98" ht="14.25">
      <c r="A98" s="64" t="s">
        <v>107</v>
      </c>
    </row>
    <row r="100" spans="1:10" ht="38.25">
      <c r="A100" s="47" t="s">
        <v>0</v>
      </c>
      <c r="B100" s="47" t="s">
        <v>53</v>
      </c>
      <c r="C100" s="47" t="s">
        <v>2</v>
      </c>
      <c r="D100" s="48" t="s">
        <v>3</v>
      </c>
      <c r="E100" s="47" t="s">
        <v>27</v>
      </c>
      <c r="F100" s="47" t="s">
        <v>24</v>
      </c>
      <c r="G100" s="47" t="s">
        <v>25</v>
      </c>
      <c r="H100" s="47" t="s">
        <v>28</v>
      </c>
      <c r="I100" s="47" t="s">
        <v>4</v>
      </c>
      <c r="J100" s="6" t="s">
        <v>130</v>
      </c>
    </row>
    <row r="101" spans="1:10" ht="51">
      <c r="A101" s="38">
        <v>1</v>
      </c>
      <c r="B101" s="37" t="s">
        <v>54</v>
      </c>
      <c r="C101" s="39" t="s">
        <v>6</v>
      </c>
      <c r="D101" s="38">
        <v>78</v>
      </c>
      <c r="E101" s="21"/>
      <c r="F101" s="21"/>
      <c r="G101" s="8"/>
      <c r="H101" s="21"/>
      <c r="I101" s="21"/>
      <c r="J101" s="9"/>
    </row>
    <row r="102" spans="1:10" ht="51">
      <c r="A102" s="38">
        <f>A101+1</f>
        <v>2</v>
      </c>
      <c r="B102" s="37" t="s">
        <v>55</v>
      </c>
      <c r="C102" s="39" t="s">
        <v>6</v>
      </c>
      <c r="D102" s="38">
        <v>18</v>
      </c>
      <c r="E102" s="21"/>
      <c r="F102" s="21"/>
      <c r="G102" s="8"/>
      <c r="H102" s="21"/>
      <c r="I102" s="21"/>
      <c r="J102" s="9"/>
    </row>
    <row r="103" spans="1:10" ht="38.25">
      <c r="A103" s="38">
        <f aca="true" t="shared" si="0" ref="A103:A109">A102+1</f>
        <v>3</v>
      </c>
      <c r="B103" s="37" t="s">
        <v>56</v>
      </c>
      <c r="C103" s="39" t="s">
        <v>6</v>
      </c>
      <c r="D103" s="38">
        <v>12</v>
      </c>
      <c r="E103" s="21"/>
      <c r="F103" s="21"/>
      <c r="G103" s="8"/>
      <c r="H103" s="21"/>
      <c r="I103" s="21"/>
      <c r="J103" s="9"/>
    </row>
    <row r="104" spans="1:10" ht="38.25">
      <c r="A104" s="38">
        <f t="shared" si="0"/>
        <v>4</v>
      </c>
      <c r="B104" s="37" t="s">
        <v>57</v>
      </c>
      <c r="C104" s="39" t="s">
        <v>6</v>
      </c>
      <c r="D104" s="38">
        <v>12</v>
      </c>
      <c r="E104" s="21"/>
      <c r="F104" s="21"/>
      <c r="G104" s="8"/>
      <c r="H104" s="21"/>
      <c r="I104" s="21"/>
      <c r="J104" s="9"/>
    </row>
    <row r="105" spans="1:10" ht="25.5">
      <c r="A105" s="38">
        <f t="shared" si="0"/>
        <v>5</v>
      </c>
      <c r="B105" s="37" t="s">
        <v>58</v>
      </c>
      <c r="C105" s="39" t="s">
        <v>6</v>
      </c>
      <c r="D105" s="38">
        <v>42</v>
      </c>
      <c r="E105" s="21"/>
      <c r="F105" s="21"/>
      <c r="G105" s="8"/>
      <c r="H105" s="21"/>
      <c r="I105" s="21"/>
      <c r="J105" s="9"/>
    </row>
    <row r="106" spans="1:10" ht="38.25">
      <c r="A106" s="38">
        <f t="shared" si="0"/>
        <v>6</v>
      </c>
      <c r="B106" s="37" t="s">
        <v>59</v>
      </c>
      <c r="C106" s="39" t="s">
        <v>6</v>
      </c>
      <c r="D106" s="38">
        <v>12</v>
      </c>
      <c r="E106" s="21"/>
      <c r="F106" s="21"/>
      <c r="G106" s="8"/>
      <c r="H106" s="21"/>
      <c r="I106" s="21"/>
      <c r="J106" s="9"/>
    </row>
    <row r="107" spans="1:10" ht="38.25">
      <c r="A107" s="38">
        <f t="shared" si="0"/>
        <v>7</v>
      </c>
      <c r="B107" s="37" t="s">
        <v>60</v>
      </c>
      <c r="C107" s="39" t="s">
        <v>6</v>
      </c>
      <c r="D107" s="38">
        <v>12</v>
      </c>
      <c r="E107" s="21"/>
      <c r="F107" s="21"/>
      <c r="G107" s="8"/>
      <c r="H107" s="21"/>
      <c r="I107" s="21"/>
      <c r="J107" s="9"/>
    </row>
    <row r="108" spans="1:10" ht="51">
      <c r="A108" s="38">
        <f t="shared" si="0"/>
        <v>8</v>
      </c>
      <c r="B108" s="37" t="s">
        <v>61</v>
      </c>
      <c r="C108" s="39" t="s">
        <v>6</v>
      </c>
      <c r="D108" s="38">
        <v>6</v>
      </c>
      <c r="E108" s="21"/>
      <c r="F108" s="21"/>
      <c r="G108" s="8"/>
      <c r="H108" s="21"/>
      <c r="I108" s="21"/>
      <c r="J108" s="9"/>
    </row>
    <row r="109" spans="1:10" ht="38.25">
      <c r="A109" s="38">
        <f t="shared" si="0"/>
        <v>9</v>
      </c>
      <c r="B109" s="37" t="s">
        <v>62</v>
      </c>
      <c r="C109" s="39" t="s">
        <v>6</v>
      </c>
      <c r="D109" s="38">
        <v>24</v>
      </c>
      <c r="E109" s="21"/>
      <c r="F109" s="21"/>
      <c r="G109" s="8"/>
      <c r="H109" s="21"/>
      <c r="I109" s="21"/>
      <c r="J109" s="9"/>
    </row>
    <row r="110" spans="1:10" ht="15">
      <c r="A110" s="69"/>
      <c r="B110" s="72" t="s">
        <v>63</v>
      </c>
      <c r="C110" s="6" t="s">
        <v>137</v>
      </c>
      <c r="D110" s="7" t="s">
        <v>137</v>
      </c>
      <c r="E110" s="70" t="s">
        <v>137</v>
      </c>
      <c r="F110" s="71"/>
      <c r="G110" s="6" t="s">
        <v>137</v>
      </c>
      <c r="H110" s="71"/>
      <c r="I110" s="71"/>
      <c r="J110" s="6" t="s">
        <v>137</v>
      </c>
    </row>
    <row r="112" ht="38.25">
      <c r="B112" s="63" t="s">
        <v>108</v>
      </c>
    </row>
    <row r="114" spans="1:10" ht="38.25">
      <c r="A114" s="47" t="s">
        <v>0</v>
      </c>
      <c r="B114" s="47" t="s">
        <v>53</v>
      </c>
      <c r="C114" s="47" t="s">
        <v>2</v>
      </c>
      <c r="D114" s="48" t="s">
        <v>3</v>
      </c>
      <c r="E114" s="47" t="s">
        <v>27</v>
      </c>
      <c r="F114" s="47" t="s">
        <v>24</v>
      </c>
      <c r="G114" s="47" t="s">
        <v>25</v>
      </c>
      <c r="H114" s="47" t="s">
        <v>28</v>
      </c>
      <c r="I114" s="47" t="s">
        <v>4</v>
      </c>
      <c r="J114" s="6" t="s">
        <v>130</v>
      </c>
    </row>
    <row r="115" spans="1:10" ht="63" customHeight="1">
      <c r="A115" s="38">
        <v>1</v>
      </c>
      <c r="B115" s="37" t="s">
        <v>86</v>
      </c>
      <c r="C115" s="39" t="s">
        <v>6</v>
      </c>
      <c r="D115" s="38">
        <v>480</v>
      </c>
      <c r="E115" s="21"/>
      <c r="F115" s="21"/>
      <c r="G115" s="11"/>
      <c r="H115" s="21"/>
      <c r="I115" s="21"/>
      <c r="J115" s="9"/>
    </row>
    <row r="116" spans="1:10" ht="51">
      <c r="A116" s="38">
        <f>A115+1</f>
        <v>2</v>
      </c>
      <c r="B116" s="37" t="s">
        <v>84</v>
      </c>
      <c r="C116" s="39" t="s">
        <v>6</v>
      </c>
      <c r="D116" s="38">
        <v>480</v>
      </c>
      <c r="E116" s="21"/>
      <c r="F116" s="21"/>
      <c r="G116" s="11"/>
      <c r="H116" s="21"/>
      <c r="I116" s="21"/>
      <c r="J116" s="9"/>
    </row>
    <row r="117" spans="1:10" ht="63.75">
      <c r="A117" s="38">
        <f>A116+1</f>
        <v>3</v>
      </c>
      <c r="B117" s="37" t="s">
        <v>85</v>
      </c>
      <c r="C117" s="39" t="s">
        <v>6</v>
      </c>
      <c r="D117" s="38">
        <v>1080</v>
      </c>
      <c r="E117" s="21"/>
      <c r="F117" s="21"/>
      <c r="G117" s="11"/>
      <c r="H117" s="21"/>
      <c r="I117" s="21"/>
      <c r="J117" s="9"/>
    </row>
    <row r="118" spans="1:10" ht="84" customHeight="1">
      <c r="A118" s="38">
        <f>A117+1</f>
        <v>4</v>
      </c>
      <c r="B118" s="37" t="s">
        <v>139</v>
      </c>
      <c r="C118" s="39" t="s">
        <v>6</v>
      </c>
      <c r="D118" s="38">
        <v>1440</v>
      </c>
      <c r="E118" s="21"/>
      <c r="F118" s="21"/>
      <c r="G118" s="11"/>
      <c r="H118" s="21"/>
      <c r="I118" s="21"/>
      <c r="J118" s="9"/>
    </row>
    <row r="119" spans="2:10" ht="16.5" customHeight="1">
      <c r="B119" s="66" t="s">
        <v>63</v>
      </c>
      <c r="C119" s="6" t="s">
        <v>137</v>
      </c>
      <c r="D119" s="7" t="s">
        <v>137</v>
      </c>
      <c r="E119" s="6" t="s">
        <v>137</v>
      </c>
      <c r="F119" s="50"/>
      <c r="G119" s="6" t="s">
        <v>137</v>
      </c>
      <c r="H119" s="50"/>
      <c r="I119" s="50"/>
      <c r="J119" s="6" t="s">
        <v>137</v>
      </c>
    </row>
    <row r="120" spans="1:2" ht="25.5">
      <c r="A120" s="9"/>
      <c r="B120" s="63" t="s">
        <v>109</v>
      </c>
    </row>
    <row r="122" spans="1:10" ht="38.25">
      <c r="A122" s="47" t="s">
        <v>0</v>
      </c>
      <c r="B122" s="47" t="s">
        <v>53</v>
      </c>
      <c r="C122" s="47" t="s">
        <v>2</v>
      </c>
      <c r="D122" s="48" t="s">
        <v>3</v>
      </c>
      <c r="E122" s="47" t="s">
        <v>27</v>
      </c>
      <c r="F122" s="47" t="s">
        <v>24</v>
      </c>
      <c r="G122" s="47" t="s">
        <v>25</v>
      </c>
      <c r="H122" s="47" t="s">
        <v>28</v>
      </c>
      <c r="I122" s="47" t="s">
        <v>4</v>
      </c>
      <c r="J122" s="6" t="s">
        <v>130</v>
      </c>
    </row>
    <row r="123" spans="1:10" ht="63.75">
      <c r="A123" s="8">
        <v>1</v>
      </c>
      <c r="B123" s="37" t="s">
        <v>127</v>
      </c>
      <c r="C123" s="39" t="s">
        <v>6</v>
      </c>
      <c r="D123" s="38">
        <v>336</v>
      </c>
      <c r="E123" s="21"/>
      <c r="F123" s="21"/>
      <c r="G123" s="11"/>
      <c r="H123" s="21"/>
      <c r="I123" s="21"/>
      <c r="J123" s="9"/>
    </row>
    <row r="124" spans="1:10" ht="63.75">
      <c r="A124" s="8">
        <f>A123+1</f>
        <v>2</v>
      </c>
      <c r="B124" s="37" t="s">
        <v>127</v>
      </c>
      <c r="C124" s="39" t="s">
        <v>6</v>
      </c>
      <c r="D124" s="38">
        <v>588</v>
      </c>
      <c r="E124" s="21"/>
      <c r="F124" s="21"/>
      <c r="G124" s="11"/>
      <c r="H124" s="21"/>
      <c r="I124" s="21"/>
      <c r="J124" s="9"/>
    </row>
    <row r="125" spans="1:10" ht="63.75">
      <c r="A125" s="8">
        <f>A124+1</f>
        <v>3</v>
      </c>
      <c r="B125" s="37" t="s">
        <v>127</v>
      </c>
      <c r="C125" s="39" t="s">
        <v>6</v>
      </c>
      <c r="D125" s="38">
        <v>336</v>
      </c>
      <c r="E125" s="21"/>
      <c r="F125" s="21"/>
      <c r="G125" s="11"/>
      <c r="H125" s="21"/>
      <c r="I125" s="21"/>
      <c r="J125" s="9"/>
    </row>
    <row r="126" spans="1:10" ht="14.25">
      <c r="A126" s="37"/>
      <c r="B126" s="66" t="s">
        <v>63</v>
      </c>
      <c r="C126" s="47" t="s">
        <v>137</v>
      </c>
      <c r="D126" s="48" t="s">
        <v>137</v>
      </c>
      <c r="E126" s="47" t="s">
        <v>137</v>
      </c>
      <c r="F126" s="66"/>
      <c r="G126" s="47" t="s">
        <v>137</v>
      </c>
      <c r="H126" s="66"/>
      <c r="I126" s="66"/>
      <c r="J126" s="47" t="s">
        <v>137</v>
      </c>
    </row>
    <row r="127" ht="25.5">
      <c r="B127" s="63" t="s">
        <v>110</v>
      </c>
    </row>
    <row r="129" spans="1:10" ht="38.25">
      <c r="A129" s="47" t="s">
        <v>0</v>
      </c>
      <c r="B129" s="47" t="s">
        <v>53</v>
      </c>
      <c r="C129" s="47" t="s">
        <v>2</v>
      </c>
      <c r="D129" s="48" t="s">
        <v>3</v>
      </c>
      <c r="E129" s="47" t="s">
        <v>27</v>
      </c>
      <c r="F129" s="47" t="s">
        <v>24</v>
      </c>
      <c r="G129" s="47" t="s">
        <v>25</v>
      </c>
      <c r="H129" s="47" t="s">
        <v>28</v>
      </c>
      <c r="I129" s="47" t="s">
        <v>4</v>
      </c>
      <c r="J129" s="6" t="s">
        <v>130</v>
      </c>
    </row>
    <row r="130" spans="1:10" ht="63.75">
      <c r="A130" s="38">
        <v>1</v>
      </c>
      <c r="B130" s="37" t="s">
        <v>128</v>
      </c>
      <c r="C130" s="39" t="s">
        <v>6</v>
      </c>
      <c r="D130" s="38">
        <v>12</v>
      </c>
      <c r="E130" s="21"/>
      <c r="F130" s="21"/>
      <c r="G130" s="11"/>
      <c r="H130" s="21"/>
      <c r="I130" s="21"/>
      <c r="J130" s="9"/>
    </row>
    <row r="131" spans="1:10" ht="63.75">
      <c r="A131" s="38">
        <f>A130+1</f>
        <v>2</v>
      </c>
      <c r="B131" s="37" t="s">
        <v>129</v>
      </c>
      <c r="C131" s="39" t="s">
        <v>6</v>
      </c>
      <c r="D131" s="38">
        <v>24</v>
      </c>
      <c r="E131" s="21"/>
      <c r="F131" s="21"/>
      <c r="G131" s="11"/>
      <c r="H131" s="21"/>
      <c r="I131" s="21"/>
      <c r="J131" s="9"/>
    </row>
    <row r="132" spans="1:10" ht="51">
      <c r="A132" s="38">
        <f>A131+1</f>
        <v>3</v>
      </c>
      <c r="B132" s="37" t="s">
        <v>94</v>
      </c>
      <c r="C132" s="39" t="s">
        <v>6</v>
      </c>
      <c r="D132" s="38">
        <v>12</v>
      </c>
      <c r="E132" s="21"/>
      <c r="F132" s="21"/>
      <c r="G132" s="11"/>
      <c r="H132" s="21"/>
      <c r="I132" s="21"/>
      <c r="J132" s="9"/>
    </row>
    <row r="133" spans="1:10" ht="15">
      <c r="A133" s="9"/>
      <c r="B133" s="66" t="s">
        <v>63</v>
      </c>
      <c r="C133" s="6" t="s">
        <v>137</v>
      </c>
      <c r="D133" s="7" t="s">
        <v>137</v>
      </c>
      <c r="E133" s="6" t="s">
        <v>137</v>
      </c>
      <c r="F133" s="50"/>
      <c r="G133" s="6" t="s">
        <v>137</v>
      </c>
      <c r="H133" s="50"/>
      <c r="I133" s="50"/>
      <c r="J133" s="6" t="s">
        <v>137</v>
      </c>
    </row>
    <row r="134" ht="14.25">
      <c r="B134" s="63" t="s">
        <v>111</v>
      </c>
    </row>
    <row r="136" spans="1:10" ht="38.25">
      <c r="A136" s="47" t="s">
        <v>0</v>
      </c>
      <c r="B136" s="47" t="s">
        <v>53</v>
      </c>
      <c r="C136" s="47" t="s">
        <v>2</v>
      </c>
      <c r="D136" s="48" t="s">
        <v>3</v>
      </c>
      <c r="E136" s="47" t="s">
        <v>27</v>
      </c>
      <c r="F136" s="47" t="s">
        <v>24</v>
      </c>
      <c r="G136" s="47" t="s">
        <v>25</v>
      </c>
      <c r="H136" s="47" t="s">
        <v>28</v>
      </c>
      <c r="I136" s="47" t="s">
        <v>4</v>
      </c>
      <c r="J136" s="6" t="s">
        <v>130</v>
      </c>
    </row>
    <row r="137" spans="1:10" ht="25.5">
      <c r="A137" s="38">
        <v>1</v>
      </c>
      <c r="B137" s="60" t="s">
        <v>95</v>
      </c>
      <c r="C137" s="54" t="s">
        <v>6</v>
      </c>
      <c r="D137" s="61">
        <v>160</v>
      </c>
      <c r="E137" s="62"/>
      <c r="F137" s="62"/>
      <c r="G137" s="11"/>
      <c r="H137" s="62"/>
      <c r="I137" s="62"/>
      <c r="J137" s="9"/>
    </row>
    <row r="138" spans="2:10" ht="15">
      <c r="B138" s="66" t="s">
        <v>63</v>
      </c>
      <c r="C138" s="6" t="s">
        <v>137</v>
      </c>
      <c r="D138" s="7" t="s">
        <v>137</v>
      </c>
      <c r="E138" s="6" t="s">
        <v>137</v>
      </c>
      <c r="F138" s="50"/>
      <c r="G138" s="6" t="s">
        <v>137</v>
      </c>
      <c r="H138" s="50"/>
      <c r="I138" s="50"/>
      <c r="J138" s="6" t="s">
        <v>137</v>
      </c>
    </row>
  </sheetData>
  <printOptions horizontalCentered="1"/>
  <pageMargins left="0.1968503937007874" right="0.3937007874015748" top="0.7874015748031497" bottom="0.5905511811023623" header="0.51" footer="0.3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41"/>
  <sheetViews>
    <sheetView zoomScalePageLayoutView="0" workbookViewId="0" topLeftCell="A25">
      <selection activeCell="A1" sqref="A1:IV16384"/>
    </sheetView>
  </sheetViews>
  <sheetFormatPr defaultColWidth="9.140625" defaultRowHeight="12.75"/>
  <cols>
    <col min="1" max="1" width="4.7109375" style="1" customWidth="1"/>
    <col min="2" max="2" width="71.421875" style="1" customWidth="1"/>
    <col min="3" max="3" width="6.140625" style="4" customWidth="1"/>
    <col min="4" max="4" width="7.421875" style="3" bestFit="1" customWidth="1"/>
    <col min="5" max="5" width="13.00390625" style="1" customWidth="1"/>
    <col min="6" max="6" width="11.8515625" style="1" customWidth="1"/>
    <col min="7" max="7" width="6.28125" style="1" bestFit="1" customWidth="1"/>
    <col min="8" max="8" width="13.57421875" style="1" bestFit="1" customWidth="1"/>
    <col min="9" max="9" width="14.7109375" style="1" bestFit="1" customWidth="1"/>
    <col min="10" max="10" width="9.140625" style="1" customWidth="1"/>
    <col min="11" max="11" width="9.28125" style="1" customWidth="1"/>
    <col min="12" max="12" width="11.28125" style="15" bestFit="1" customWidth="1"/>
    <col min="13" max="13" width="11.28125" style="1" bestFit="1" customWidth="1"/>
    <col min="14" max="16384" width="9.140625" style="1" customWidth="1"/>
  </cols>
  <sheetData>
    <row r="1" ht="14.25">
      <c r="I1" s="17"/>
    </row>
    <row r="2" ht="15">
      <c r="A2" s="13" t="s">
        <v>26</v>
      </c>
    </row>
    <row r="3" ht="15">
      <c r="A3" s="19" t="s">
        <v>49</v>
      </c>
    </row>
    <row r="4" spans="1:12" s="5" customFormat="1" ht="30">
      <c r="A4" s="6" t="s">
        <v>0</v>
      </c>
      <c r="B4" s="6" t="s">
        <v>1</v>
      </c>
      <c r="C4" s="6" t="s">
        <v>2</v>
      </c>
      <c r="D4" s="7" t="s">
        <v>3</v>
      </c>
      <c r="E4" s="6" t="s">
        <v>27</v>
      </c>
      <c r="F4" s="6" t="s">
        <v>24</v>
      </c>
      <c r="G4" s="6" t="s">
        <v>25</v>
      </c>
      <c r="H4" s="6" t="s">
        <v>28</v>
      </c>
      <c r="I4" s="6" t="s">
        <v>4</v>
      </c>
      <c r="L4" s="16"/>
    </row>
    <row r="5" spans="1:9" ht="28.5">
      <c r="A5" s="8" t="s">
        <v>5</v>
      </c>
      <c r="B5" s="9" t="s">
        <v>112</v>
      </c>
      <c r="C5" s="8" t="s">
        <v>6</v>
      </c>
      <c r="D5" s="10">
        <v>48</v>
      </c>
      <c r="E5" s="14">
        <v>570</v>
      </c>
      <c r="F5" s="14">
        <f>E5*D5</f>
        <v>27360</v>
      </c>
      <c r="G5" s="11">
        <v>0.08</v>
      </c>
      <c r="H5" s="14">
        <f>ROUND(F5*G5,2)</f>
        <v>2188.8</v>
      </c>
      <c r="I5" s="14">
        <f>ROUND(F5*1.08,2)</f>
        <v>29548.8</v>
      </c>
    </row>
    <row r="6" spans="1:9" ht="42.75">
      <c r="A6" s="8" t="s">
        <v>7</v>
      </c>
      <c r="B6" s="9" t="s">
        <v>113</v>
      </c>
      <c r="C6" s="8" t="s">
        <v>6</v>
      </c>
      <c r="D6" s="10">
        <v>24</v>
      </c>
      <c r="E6" s="14">
        <v>300</v>
      </c>
      <c r="F6" s="14">
        <f aca="true" t="shared" si="0" ref="F6:F16">E6*D6</f>
        <v>7200</v>
      </c>
      <c r="G6" s="11">
        <v>0.08</v>
      </c>
      <c r="H6" s="14">
        <f aca="true" t="shared" si="1" ref="H6:H16">ROUND(F6*G6,2)</f>
        <v>576</v>
      </c>
      <c r="I6" s="14">
        <f aca="true" t="shared" si="2" ref="I6:I17">ROUND(F6*1.08,2)</f>
        <v>7776</v>
      </c>
    </row>
    <row r="7" spans="1:9" ht="28.5">
      <c r="A7" s="8" t="s">
        <v>8</v>
      </c>
      <c r="B7" s="9" t="s">
        <v>114</v>
      </c>
      <c r="C7" s="8" t="s">
        <v>6</v>
      </c>
      <c r="D7" s="10">
        <v>54</v>
      </c>
      <c r="E7" s="14">
        <v>590</v>
      </c>
      <c r="F7" s="14">
        <f t="shared" si="0"/>
        <v>31860</v>
      </c>
      <c r="G7" s="11">
        <v>0.08</v>
      </c>
      <c r="H7" s="14">
        <f t="shared" si="1"/>
        <v>2548.8</v>
      </c>
      <c r="I7" s="14">
        <f t="shared" si="2"/>
        <v>34408.8</v>
      </c>
    </row>
    <row r="8" spans="1:9" ht="28.5">
      <c r="A8" s="8" t="s">
        <v>9</v>
      </c>
      <c r="B8" s="9" t="s">
        <v>115</v>
      </c>
      <c r="C8" s="8" t="s">
        <v>6</v>
      </c>
      <c r="D8" s="10">
        <v>48</v>
      </c>
      <c r="E8" s="14">
        <v>300</v>
      </c>
      <c r="F8" s="14">
        <f t="shared" si="0"/>
        <v>14400</v>
      </c>
      <c r="G8" s="11">
        <v>0.08</v>
      </c>
      <c r="H8" s="14">
        <f t="shared" si="1"/>
        <v>1152</v>
      </c>
      <c r="I8" s="14">
        <f t="shared" si="2"/>
        <v>15552</v>
      </c>
    </row>
    <row r="9" spans="1:9" ht="28.5">
      <c r="A9" s="8" t="s">
        <v>10</v>
      </c>
      <c r="B9" s="9" t="s">
        <v>116</v>
      </c>
      <c r="C9" s="8" t="s">
        <v>6</v>
      </c>
      <c r="D9" s="10">
        <v>24</v>
      </c>
      <c r="E9" s="14">
        <v>580</v>
      </c>
      <c r="F9" s="14">
        <f t="shared" si="0"/>
        <v>13920</v>
      </c>
      <c r="G9" s="11">
        <v>0.08</v>
      </c>
      <c r="H9" s="14">
        <f t="shared" si="1"/>
        <v>1113.6</v>
      </c>
      <c r="I9" s="14">
        <f t="shared" si="2"/>
        <v>15033.6</v>
      </c>
    </row>
    <row r="10" spans="1:9" ht="28.5">
      <c r="A10" s="8" t="s">
        <v>11</v>
      </c>
      <c r="B10" s="9" t="s">
        <v>117</v>
      </c>
      <c r="C10" s="8" t="s">
        <v>6</v>
      </c>
      <c r="D10" s="10">
        <v>12</v>
      </c>
      <c r="E10" s="14">
        <v>300</v>
      </c>
      <c r="F10" s="14">
        <f t="shared" si="0"/>
        <v>3600</v>
      </c>
      <c r="G10" s="11">
        <v>0.08</v>
      </c>
      <c r="H10" s="14">
        <f t="shared" si="1"/>
        <v>288</v>
      </c>
      <c r="I10" s="14">
        <f t="shared" si="2"/>
        <v>3888</v>
      </c>
    </row>
    <row r="11" spans="1:9" ht="42.75">
      <c r="A11" s="8" t="s">
        <v>12</v>
      </c>
      <c r="B11" s="9" t="s">
        <v>118</v>
      </c>
      <c r="C11" s="8" t="s">
        <v>6</v>
      </c>
      <c r="D11" s="10">
        <v>3</v>
      </c>
      <c r="E11" s="14">
        <v>580</v>
      </c>
      <c r="F11" s="14">
        <f t="shared" si="0"/>
        <v>1740</v>
      </c>
      <c r="G11" s="11">
        <v>0.08</v>
      </c>
      <c r="H11" s="14">
        <f t="shared" si="1"/>
        <v>139.2</v>
      </c>
      <c r="I11" s="14">
        <f t="shared" si="2"/>
        <v>1879.2</v>
      </c>
    </row>
    <row r="12" spans="1:9" ht="28.5">
      <c r="A12" s="8" t="s">
        <v>13</v>
      </c>
      <c r="B12" s="9" t="s">
        <v>119</v>
      </c>
      <c r="C12" s="8" t="s">
        <v>6</v>
      </c>
      <c r="D12" s="10">
        <v>6</v>
      </c>
      <c r="E12" s="14">
        <v>300</v>
      </c>
      <c r="F12" s="14">
        <f t="shared" si="0"/>
        <v>1800</v>
      </c>
      <c r="G12" s="11">
        <v>0.08</v>
      </c>
      <c r="H12" s="14">
        <f t="shared" si="1"/>
        <v>144</v>
      </c>
      <c r="I12" s="14">
        <f t="shared" si="2"/>
        <v>1944</v>
      </c>
    </row>
    <row r="13" spans="1:9" ht="42.75">
      <c r="A13" s="8" t="s">
        <v>14</v>
      </c>
      <c r="B13" s="9" t="s">
        <v>120</v>
      </c>
      <c r="C13" s="8" t="s">
        <v>6</v>
      </c>
      <c r="D13" s="10">
        <v>3</v>
      </c>
      <c r="E13" s="14">
        <v>760</v>
      </c>
      <c r="F13" s="14">
        <f t="shared" si="0"/>
        <v>2280</v>
      </c>
      <c r="G13" s="11">
        <v>0.08</v>
      </c>
      <c r="H13" s="14">
        <f t="shared" si="1"/>
        <v>182.4</v>
      </c>
      <c r="I13" s="14">
        <f t="shared" si="2"/>
        <v>2462.4</v>
      </c>
    </row>
    <row r="14" spans="1:9" ht="28.5">
      <c r="A14" s="8" t="s">
        <v>15</v>
      </c>
      <c r="B14" s="9" t="s">
        <v>121</v>
      </c>
      <c r="C14" s="8" t="s">
        <v>6</v>
      </c>
      <c r="D14" s="10">
        <v>6</v>
      </c>
      <c r="E14" s="14">
        <v>320</v>
      </c>
      <c r="F14" s="14">
        <f t="shared" si="0"/>
        <v>1920</v>
      </c>
      <c r="G14" s="11">
        <v>0.08</v>
      </c>
      <c r="H14" s="14">
        <f t="shared" si="1"/>
        <v>153.6</v>
      </c>
      <c r="I14" s="14">
        <f t="shared" si="2"/>
        <v>2073.6</v>
      </c>
    </row>
    <row r="15" spans="1:9" ht="42.75">
      <c r="A15" s="8" t="s">
        <v>16</v>
      </c>
      <c r="B15" s="9" t="s">
        <v>122</v>
      </c>
      <c r="C15" s="8" t="s">
        <v>6</v>
      </c>
      <c r="D15" s="10">
        <v>9</v>
      </c>
      <c r="E15" s="14">
        <v>760</v>
      </c>
      <c r="F15" s="14">
        <f t="shared" si="0"/>
        <v>6840</v>
      </c>
      <c r="G15" s="11">
        <v>0.08</v>
      </c>
      <c r="H15" s="14">
        <f t="shared" si="1"/>
        <v>547.2</v>
      </c>
      <c r="I15" s="14">
        <f t="shared" si="2"/>
        <v>7387.2</v>
      </c>
    </row>
    <row r="16" spans="1:9" ht="42.75">
      <c r="A16" s="8" t="s">
        <v>17</v>
      </c>
      <c r="B16" s="9" t="s">
        <v>123</v>
      </c>
      <c r="C16" s="8" t="s">
        <v>6</v>
      </c>
      <c r="D16" s="10">
        <v>6</v>
      </c>
      <c r="E16" s="14">
        <v>320</v>
      </c>
      <c r="F16" s="14">
        <f t="shared" si="0"/>
        <v>1920</v>
      </c>
      <c r="G16" s="11">
        <v>0.08</v>
      </c>
      <c r="H16" s="14">
        <f t="shared" si="1"/>
        <v>153.6</v>
      </c>
      <c r="I16" s="14">
        <f t="shared" si="2"/>
        <v>2073.6</v>
      </c>
    </row>
    <row r="17" spans="2:9" ht="30">
      <c r="B17" s="20" t="s">
        <v>51</v>
      </c>
      <c r="E17" s="15"/>
      <c r="F17" s="15">
        <f>SUM(F5:F16)</f>
        <v>114840</v>
      </c>
      <c r="H17" s="15">
        <f>SUM(H5:H16)</f>
        <v>9187.200000000003</v>
      </c>
      <c r="I17" s="1">
        <f t="shared" si="2"/>
        <v>124027.2</v>
      </c>
    </row>
    <row r="18" spans="1:9" ht="15">
      <c r="A18" s="13" t="s">
        <v>64</v>
      </c>
      <c r="I18" s="15"/>
    </row>
    <row r="19" ht="15">
      <c r="A19" s="19" t="s">
        <v>97</v>
      </c>
    </row>
    <row r="20" spans="1:9" ht="42.75">
      <c r="A20" s="8" t="s">
        <v>5</v>
      </c>
      <c r="B20" s="9" t="s">
        <v>37</v>
      </c>
      <c r="C20" s="8" t="s">
        <v>6</v>
      </c>
      <c r="D20" s="10">
        <v>21</v>
      </c>
      <c r="E20" s="14">
        <v>580</v>
      </c>
      <c r="F20" s="14">
        <f>E20*D20</f>
        <v>12180</v>
      </c>
      <c r="G20" s="11">
        <v>0.08</v>
      </c>
      <c r="H20" s="14">
        <f>ROUND(F20*G20,2)</f>
        <v>974.4</v>
      </c>
      <c r="I20" s="14">
        <f>ROUND(F20*1.08,2)</f>
        <v>13154.4</v>
      </c>
    </row>
    <row r="21" spans="1:9" ht="42.75">
      <c r="A21" s="8" t="s">
        <v>7</v>
      </c>
      <c r="B21" s="9" t="s">
        <v>38</v>
      </c>
      <c r="C21" s="8" t="s">
        <v>6</v>
      </c>
      <c r="D21" s="10">
        <v>24</v>
      </c>
      <c r="E21" s="14">
        <v>310</v>
      </c>
      <c r="F21" s="14">
        <f>E21*D21</f>
        <v>7440</v>
      </c>
      <c r="G21" s="11">
        <v>0.08</v>
      </c>
      <c r="H21" s="14">
        <f>ROUND(F21*G21,2)</f>
        <v>595.2</v>
      </c>
      <c r="I21" s="14">
        <f>ROUND(F21*1.08,2)</f>
        <v>8035.2</v>
      </c>
    </row>
    <row r="22" spans="1:9" ht="42.75">
      <c r="A22" s="8" t="s">
        <v>8</v>
      </c>
      <c r="B22" s="9" t="s">
        <v>39</v>
      </c>
      <c r="C22" s="8" t="s">
        <v>6</v>
      </c>
      <c r="D22" s="10">
        <v>3</v>
      </c>
      <c r="E22" s="14">
        <v>580</v>
      </c>
      <c r="F22" s="14">
        <f>E22*D22</f>
        <v>1740</v>
      </c>
      <c r="G22" s="11">
        <v>0.08</v>
      </c>
      <c r="H22" s="14">
        <f>ROUND(F22*G22,2)</f>
        <v>139.2</v>
      </c>
      <c r="I22" s="14">
        <f>ROUND(F22*1.08,2)</f>
        <v>1879.2</v>
      </c>
    </row>
    <row r="23" spans="1:9" ht="42.75">
      <c r="A23" s="8" t="s">
        <v>9</v>
      </c>
      <c r="B23" s="9" t="s">
        <v>40</v>
      </c>
      <c r="C23" s="8" t="s">
        <v>6</v>
      </c>
      <c r="D23" s="10">
        <v>6</v>
      </c>
      <c r="E23" s="14">
        <v>310</v>
      </c>
      <c r="F23" s="14">
        <f>E23*D23</f>
        <v>1860</v>
      </c>
      <c r="G23" s="11">
        <v>0.08</v>
      </c>
      <c r="H23" s="14">
        <f>ROUND(F23*G23,2)</f>
        <v>148.8</v>
      </c>
      <c r="I23" s="14">
        <f>ROUND(F23*1.08,2)</f>
        <v>2008.8</v>
      </c>
    </row>
    <row r="24" spans="2:9" ht="30">
      <c r="B24" s="20" t="s">
        <v>98</v>
      </c>
      <c r="F24" s="1">
        <v>23220</v>
      </c>
      <c r="H24" s="1">
        <v>1857.6</v>
      </c>
      <c r="I24" s="1">
        <v>25077.6</v>
      </c>
    </row>
    <row r="25" ht="15">
      <c r="A25" s="13" t="s">
        <v>99</v>
      </c>
    </row>
    <row r="26" ht="15">
      <c r="A26" s="2" t="s">
        <v>48</v>
      </c>
    </row>
    <row r="27" spans="1:12" s="5" customFormat="1" ht="30">
      <c r="A27" s="6" t="s">
        <v>0</v>
      </c>
      <c r="B27" s="6" t="s">
        <v>1</v>
      </c>
      <c r="C27" s="6" t="s">
        <v>2</v>
      </c>
      <c r="D27" s="7" t="s">
        <v>3</v>
      </c>
      <c r="E27" s="6" t="s">
        <v>27</v>
      </c>
      <c r="F27" s="6" t="s">
        <v>24</v>
      </c>
      <c r="G27" s="6" t="s">
        <v>25</v>
      </c>
      <c r="H27" s="6" t="s">
        <v>28</v>
      </c>
      <c r="I27" s="6" t="s">
        <v>4</v>
      </c>
      <c r="L27" s="16"/>
    </row>
    <row r="28" spans="1:9" ht="85.5">
      <c r="A28" s="8" t="s">
        <v>5</v>
      </c>
      <c r="B28" s="32" t="s">
        <v>66</v>
      </c>
      <c r="C28" s="8" t="s">
        <v>6</v>
      </c>
      <c r="D28" s="10">
        <v>12</v>
      </c>
      <c r="E28" s="14">
        <v>660</v>
      </c>
      <c r="F28" s="14">
        <f aca="true" t="shared" si="3" ref="F28:F33">E28*D28</f>
        <v>7920</v>
      </c>
      <c r="G28" s="11">
        <v>0.08</v>
      </c>
      <c r="H28" s="14">
        <f aca="true" t="shared" si="4" ref="H28:H33">ROUND(F28*G28,2)</f>
        <v>633.6</v>
      </c>
      <c r="I28" s="14">
        <f aca="true" t="shared" si="5" ref="I28:I33">ROUND(F28*1.08,2)</f>
        <v>8553.6</v>
      </c>
    </row>
    <row r="29" spans="1:9" ht="85.5">
      <c r="A29" s="8" t="s">
        <v>7</v>
      </c>
      <c r="B29" s="32" t="s">
        <v>67</v>
      </c>
      <c r="C29" s="8" t="s">
        <v>6</v>
      </c>
      <c r="D29" s="10">
        <v>42</v>
      </c>
      <c r="E29" s="14">
        <v>260</v>
      </c>
      <c r="F29" s="14">
        <f t="shared" si="3"/>
        <v>10920</v>
      </c>
      <c r="G29" s="11">
        <v>0.08</v>
      </c>
      <c r="H29" s="14">
        <f t="shared" si="4"/>
        <v>873.6</v>
      </c>
      <c r="I29" s="14">
        <f t="shared" si="5"/>
        <v>11793.6</v>
      </c>
    </row>
    <row r="30" spans="1:9" ht="99.75">
      <c r="A30" s="8" t="s">
        <v>8</v>
      </c>
      <c r="B30" s="32" t="s">
        <v>68</v>
      </c>
      <c r="C30" s="8" t="s">
        <v>6</v>
      </c>
      <c r="D30" s="10">
        <v>24</v>
      </c>
      <c r="E30" s="14">
        <v>700</v>
      </c>
      <c r="F30" s="14">
        <f t="shared" si="3"/>
        <v>16800</v>
      </c>
      <c r="G30" s="11">
        <v>0.08</v>
      </c>
      <c r="H30" s="14">
        <f t="shared" si="4"/>
        <v>1344</v>
      </c>
      <c r="I30" s="14">
        <f t="shared" si="5"/>
        <v>18144</v>
      </c>
    </row>
    <row r="31" spans="1:9" ht="99.75">
      <c r="A31" s="8" t="s">
        <v>9</v>
      </c>
      <c r="B31" s="32" t="s">
        <v>69</v>
      </c>
      <c r="C31" s="8" t="s">
        <v>6</v>
      </c>
      <c r="D31" s="10">
        <v>84</v>
      </c>
      <c r="E31" s="14">
        <v>400</v>
      </c>
      <c r="F31" s="14">
        <f t="shared" si="3"/>
        <v>33600</v>
      </c>
      <c r="G31" s="11">
        <v>0.08</v>
      </c>
      <c r="H31" s="14">
        <f t="shared" si="4"/>
        <v>2688</v>
      </c>
      <c r="I31" s="14">
        <f t="shared" si="5"/>
        <v>36288</v>
      </c>
    </row>
    <row r="32" spans="1:9" ht="71.25">
      <c r="A32" s="8" t="s">
        <v>10</v>
      </c>
      <c r="B32" s="32" t="s">
        <v>70</v>
      </c>
      <c r="C32" s="8" t="s">
        <v>6</v>
      </c>
      <c r="D32" s="10">
        <v>120</v>
      </c>
      <c r="E32" s="14">
        <v>660</v>
      </c>
      <c r="F32" s="14">
        <f t="shared" si="3"/>
        <v>79200</v>
      </c>
      <c r="G32" s="11">
        <v>0.08</v>
      </c>
      <c r="H32" s="14">
        <f t="shared" si="4"/>
        <v>6336</v>
      </c>
      <c r="I32" s="14">
        <f t="shared" si="5"/>
        <v>85536</v>
      </c>
    </row>
    <row r="33" spans="1:9" ht="71.25">
      <c r="A33" s="8" t="s">
        <v>11</v>
      </c>
      <c r="B33" s="32" t="s">
        <v>71</v>
      </c>
      <c r="C33" s="8" t="s">
        <v>6</v>
      </c>
      <c r="D33" s="10">
        <v>120</v>
      </c>
      <c r="E33" s="14">
        <v>280</v>
      </c>
      <c r="F33" s="14">
        <f t="shared" si="3"/>
        <v>33600</v>
      </c>
      <c r="G33" s="11">
        <v>0.08</v>
      </c>
      <c r="H33" s="14">
        <f t="shared" si="4"/>
        <v>2688</v>
      </c>
      <c r="I33" s="14">
        <f t="shared" si="5"/>
        <v>36288</v>
      </c>
    </row>
    <row r="34" spans="2:9" ht="15">
      <c r="B34" s="12" t="s">
        <v>29</v>
      </c>
      <c r="F34" s="14">
        <f>SUM(F28:F33)</f>
        <v>182040</v>
      </c>
      <c r="H34" s="14">
        <f>SUM(H28:H33)</f>
        <v>14563.2</v>
      </c>
      <c r="I34" s="14">
        <f>SUM(I28:I33)</f>
        <v>196603.2</v>
      </c>
    </row>
    <row r="37" spans="1:12" s="5" customFormat="1" ht="15">
      <c r="A37" s="13" t="s">
        <v>65</v>
      </c>
      <c r="B37" s="1"/>
      <c r="C37" s="4"/>
      <c r="D37" s="3"/>
      <c r="E37" s="1"/>
      <c r="F37" s="1"/>
      <c r="G37" s="1"/>
      <c r="H37" s="1"/>
      <c r="I37" s="1"/>
      <c r="L37" s="15"/>
    </row>
    <row r="38" ht="15">
      <c r="A38" s="2" t="s">
        <v>36</v>
      </c>
    </row>
    <row r="39" spans="1:9" ht="30">
      <c r="A39" s="6" t="s">
        <v>0</v>
      </c>
      <c r="B39" s="6" t="s">
        <v>1</v>
      </c>
      <c r="C39" s="6" t="s">
        <v>2</v>
      </c>
      <c r="D39" s="7" t="s">
        <v>3</v>
      </c>
      <c r="E39" s="6" t="s">
        <v>27</v>
      </c>
      <c r="F39" s="6" t="s">
        <v>24</v>
      </c>
      <c r="G39" s="6" t="s">
        <v>25</v>
      </c>
      <c r="H39" s="6" t="s">
        <v>28</v>
      </c>
      <c r="I39" s="6" t="s">
        <v>4</v>
      </c>
    </row>
    <row r="40" spans="1:9" ht="42.75">
      <c r="A40" s="8" t="s">
        <v>5</v>
      </c>
      <c r="B40" s="9" t="s">
        <v>41</v>
      </c>
      <c r="C40" s="8" t="s">
        <v>6</v>
      </c>
      <c r="D40" s="10">
        <v>6</v>
      </c>
      <c r="E40" s="14">
        <v>1300</v>
      </c>
      <c r="F40" s="14">
        <f aca="true" t="shared" si="6" ref="F40:F45">E40*D40</f>
        <v>7800</v>
      </c>
      <c r="G40" s="11">
        <v>0.08</v>
      </c>
      <c r="H40" s="14">
        <f>F40*G40</f>
        <v>624</v>
      </c>
      <c r="I40" s="14">
        <f aca="true" t="shared" si="7" ref="I40:I45">F40+H40</f>
        <v>8424</v>
      </c>
    </row>
    <row r="41" spans="1:9" ht="42.75">
      <c r="A41" s="8" t="s">
        <v>7</v>
      </c>
      <c r="B41" s="9" t="s">
        <v>42</v>
      </c>
      <c r="C41" s="8" t="s">
        <v>6</v>
      </c>
      <c r="D41" s="10">
        <v>6</v>
      </c>
      <c r="E41" s="14">
        <v>1300</v>
      </c>
      <c r="F41" s="14">
        <f t="shared" si="6"/>
        <v>7800</v>
      </c>
      <c r="G41" s="11">
        <v>0.08</v>
      </c>
      <c r="H41" s="14">
        <v>624</v>
      </c>
      <c r="I41" s="14">
        <f t="shared" si="7"/>
        <v>8424</v>
      </c>
    </row>
    <row r="42" spans="1:9" ht="42.75">
      <c r="A42" s="8" t="s">
        <v>8</v>
      </c>
      <c r="B42" s="9" t="s">
        <v>43</v>
      </c>
      <c r="C42" s="8" t="s">
        <v>6</v>
      </c>
      <c r="D42" s="10">
        <v>9</v>
      </c>
      <c r="E42" s="14">
        <v>1300</v>
      </c>
      <c r="F42" s="14">
        <f t="shared" si="6"/>
        <v>11700</v>
      </c>
      <c r="G42" s="11">
        <v>0.08</v>
      </c>
      <c r="H42" s="14">
        <f>F42*G42</f>
        <v>936</v>
      </c>
      <c r="I42" s="14">
        <f t="shared" si="7"/>
        <v>12636</v>
      </c>
    </row>
    <row r="43" spans="1:9" ht="42.75">
      <c r="A43" s="8" t="s">
        <v>9</v>
      </c>
      <c r="B43" s="9" t="s">
        <v>44</v>
      </c>
      <c r="C43" s="8" t="s">
        <v>6</v>
      </c>
      <c r="D43" s="10">
        <v>6</v>
      </c>
      <c r="E43" s="14">
        <v>1300</v>
      </c>
      <c r="F43" s="14">
        <f t="shared" si="6"/>
        <v>7800</v>
      </c>
      <c r="G43" s="11">
        <v>0.08</v>
      </c>
      <c r="H43" s="14">
        <v>624</v>
      </c>
      <c r="I43" s="14">
        <f t="shared" si="7"/>
        <v>8424</v>
      </c>
    </row>
    <row r="44" spans="1:9" ht="28.5">
      <c r="A44" s="8" t="s">
        <v>10</v>
      </c>
      <c r="B44" s="9" t="s">
        <v>31</v>
      </c>
      <c r="C44" s="8" t="s">
        <v>6</v>
      </c>
      <c r="D44" s="10">
        <v>6</v>
      </c>
      <c r="E44" s="14">
        <v>320</v>
      </c>
      <c r="F44" s="14">
        <f t="shared" si="6"/>
        <v>1920</v>
      </c>
      <c r="G44" s="11">
        <v>0.08</v>
      </c>
      <c r="H44" s="14">
        <f>F44*G44</f>
        <v>153.6</v>
      </c>
      <c r="I44" s="14">
        <f t="shared" si="7"/>
        <v>2073.6</v>
      </c>
    </row>
    <row r="45" spans="1:9" ht="28.5">
      <c r="A45" s="8" t="s">
        <v>11</v>
      </c>
      <c r="B45" s="9" t="s">
        <v>30</v>
      </c>
      <c r="C45" s="8" t="s">
        <v>6</v>
      </c>
      <c r="D45" s="10">
        <v>6</v>
      </c>
      <c r="E45" s="14">
        <v>320</v>
      </c>
      <c r="F45" s="14">
        <f t="shared" si="6"/>
        <v>1920</v>
      </c>
      <c r="G45" s="11">
        <v>0.08</v>
      </c>
      <c r="H45" s="14">
        <v>153.6</v>
      </c>
      <c r="I45" s="14">
        <f t="shared" si="7"/>
        <v>2073.6</v>
      </c>
    </row>
    <row r="46" spans="2:9" ht="15">
      <c r="B46" s="12" t="s">
        <v>29</v>
      </c>
      <c r="F46" s="14">
        <f>SUM(F40:F45)</f>
        <v>38940</v>
      </c>
      <c r="G46" s="4"/>
      <c r="H46" s="14">
        <f>SUM(H40:H45)</f>
        <v>3115.2</v>
      </c>
      <c r="I46" s="14">
        <f>SUM(I40:I45)</f>
        <v>42055.2</v>
      </c>
    </row>
    <row r="49" s="5" customFormat="1" ht="15">
      <c r="L49" s="16"/>
    </row>
    <row r="50" ht="15">
      <c r="A50" s="13" t="s">
        <v>103</v>
      </c>
    </row>
    <row r="51" ht="15">
      <c r="A51" s="2" t="s">
        <v>100</v>
      </c>
    </row>
    <row r="52" spans="1:9" ht="30">
      <c r="A52" s="6" t="s">
        <v>0</v>
      </c>
      <c r="B52" s="6" t="s">
        <v>1</v>
      </c>
      <c r="C52" s="6" t="s">
        <v>2</v>
      </c>
      <c r="D52" s="7" t="s">
        <v>3</v>
      </c>
      <c r="E52" s="6" t="s">
        <v>27</v>
      </c>
      <c r="F52" s="6" t="s">
        <v>24</v>
      </c>
      <c r="G52" s="6" t="s">
        <v>25</v>
      </c>
      <c r="H52" s="6" t="s">
        <v>28</v>
      </c>
      <c r="I52" s="6" t="s">
        <v>4</v>
      </c>
    </row>
    <row r="53" spans="1:9" ht="71.25">
      <c r="A53" s="8" t="s">
        <v>5</v>
      </c>
      <c r="B53" s="9" t="s">
        <v>101</v>
      </c>
      <c r="C53" s="8" t="s">
        <v>6</v>
      </c>
      <c r="D53" s="10">
        <v>24</v>
      </c>
      <c r="E53" s="14">
        <v>1890</v>
      </c>
      <c r="F53" s="14">
        <f>E53*D53</f>
        <v>45360</v>
      </c>
      <c r="G53" s="11">
        <v>0.08</v>
      </c>
      <c r="H53" s="14">
        <f>ROUND(F53*G53,2)</f>
        <v>3628.8</v>
      </c>
      <c r="I53" s="14">
        <v>48988.8</v>
      </c>
    </row>
    <row r="54" spans="1:9" ht="42.75">
      <c r="A54" s="8" t="s">
        <v>7</v>
      </c>
      <c r="B54" s="9" t="s">
        <v>102</v>
      </c>
      <c r="C54" s="8" t="s">
        <v>6</v>
      </c>
      <c r="D54" s="10">
        <v>24</v>
      </c>
      <c r="E54" s="14">
        <v>840</v>
      </c>
      <c r="F54" s="14">
        <v>18000</v>
      </c>
      <c r="G54" s="11">
        <v>0.08</v>
      </c>
      <c r="H54" s="14">
        <f>ROUND(F54*G54,2)</f>
        <v>1440</v>
      </c>
      <c r="I54" s="14">
        <f>ROUND(F54*1.07,2)</f>
        <v>19260</v>
      </c>
    </row>
    <row r="55" spans="2:9" ht="30">
      <c r="B55" s="20" t="s">
        <v>88</v>
      </c>
      <c r="F55" s="1">
        <v>63360</v>
      </c>
      <c r="H55" s="1">
        <v>5068.8</v>
      </c>
      <c r="I55" s="1">
        <v>68428.8</v>
      </c>
    </row>
    <row r="59" spans="17:18" ht="28.5">
      <c r="Q59" s="1" t="s">
        <v>45</v>
      </c>
      <c r="R59" s="1">
        <v>144</v>
      </c>
    </row>
    <row r="60" spans="17:18" ht="28.5">
      <c r="Q60" s="1" t="s">
        <v>46</v>
      </c>
      <c r="R60" s="1">
        <v>144</v>
      </c>
    </row>
    <row r="61" spans="1:18" ht="28.5">
      <c r="A61" s="13" t="s">
        <v>104</v>
      </c>
      <c r="Q61" s="1" t="s">
        <v>47</v>
      </c>
      <c r="R61" s="1">
        <v>30</v>
      </c>
    </row>
    <row r="62" ht="15">
      <c r="A62" s="2" t="s">
        <v>50</v>
      </c>
    </row>
    <row r="63" spans="1:9" ht="30">
      <c r="A63" s="6" t="s">
        <v>0</v>
      </c>
      <c r="B63" s="30" t="s">
        <v>1</v>
      </c>
      <c r="C63" s="6" t="s">
        <v>2</v>
      </c>
      <c r="D63" s="7" t="s">
        <v>3</v>
      </c>
      <c r="E63" s="6" t="s">
        <v>27</v>
      </c>
      <c r="F63" s="6" t="s">
        <v>24</v>
      </c>
      <c r="G63" s="6" t="s">
        <v>25</v>
      </c>
      <c r="H63" s="6" t="s">
        <v>28</v>
      </c>
      <c r="I63" s="6" t="s">
        <v>4</v>
      </c>
    </row>
    <row r="64" spans="1:9" ht="28.5">
      <c r="A64" s="28" t="s">
        <v>5</v>
      </c>
      <c r="B64" s="31" t="s">
        <v>72</v>
      </c>
      <c r="C64" s="29" t="s">
        <v>6</v>
      </c>
      <c r="D64" s="10">
        <v>120</v>
      </c>
      <c r="E64" s="14">
        <v>800</v>
      </c>
      <c r="F64" s="14">
        <f aca="true" t="shared" si="8" ref="F64:F73">E64*D64</f>
        <v>96000</v>
      </c>
      <c r="G64" s="11">
        <v>0.08</v>
      </c>
      <c r="H64" s="14">
        <f>ROUND(F64*G64,2)</f>
        <v>7680</v>
      </c>
      <c r="I64" s="14">
        <f>ROUND(F64*1.08,2)</f>
        <v>103680</v>
      </c>
    </row>
    <row r="65" spans="1:9" ht="28.5">
      <c r="A65" s="28" t="s">
        <v>7</v>
      </c>
      <c r="B65" s="31" t="s">
        <v>73</v>
      </c>
      <c r="C65" s="29" t="s">
        <v>6</v>
      </c>
      <c r="D65" s="10">
        <v>24</v>
      </c>
      <c r="E65" s="14">
        <v>390</v>
      </c>
      <c r="F65" s="14">
        <f t="shared" si="8"/>
        <v>9360</v>
      </c>
      <c r="G65" s="11">
        <v>0.08</v>
      </c>
      <c r="H65" s="14">
        <f aca="true" t="shared" si="9" ref="H65:H73">ROUND(F65*G65,2)</f>
        <v>748.8</v>
      </c>
      <c r="I65" s="14">
        <f aca="true" t="shared" si="10" ref="I65:I73">ROUND(F65*1.08,2)</f>
        <v>10108.8</v>
      </c>
    </row>
    <row r="66" spans="1:9" ht="28.5">
      <c r="A66" s="28" t="s">
        <v>8</v>
      </c>
      <c r="B66" s="31" t="s">
        <v>74</v>
      </c>
      <c r="C66" s="29" t="s">
        <v>6</v>
      </c>
      <c r="D66" s="10">
        <v>6</v>
      </c>
      <c r="E66" s="14">
        <v>390</v>
      </c>
      <c r="F66" s="14">
        <f t="shared" si="8"/>
        <v>2340</v>
      </c>
      <c r="G66" s="11">
        <v>0.08</v>
      </c>
      <c r="H66" s="14">
        <f t="shared" si="9"/>
        <v>187.2</v>
      </c>
      <c r="I66" s="14">
        <f t="shared" si="10"/>
        <v>2527.2</v>
      </c>
    </row>
    <row r="67" spans="1:12" s="5" customFormat="1" ht="42.75">
      <c r="A67" s="28" t="s">
        <v>9</v>
      </c>
      <c r="B67" s="31" t="s">
        <v>75</v>
      </c>
      <c r="C67" s="29" t="s">
        <v>6</v>
      </c>
      <c r="D67" s="10">
        <v>12</v>
      </c>
      <c r="E67" s="14">
        <v>730</v>
      </c>
      <c r="F67" s="14">
        <f t="shared" si="8"/>
        <v>8760</v>
      </c>
      <c r="G67" s="11">
        <v>0.08</v>
      </c>
      <c r="H67" s="14">
        <f t="shared" si="9"/>
        <v>700.8</v>
      </c>
      <c r="I67" s="14">
        <f t="shared" si="10"/>
        <v>9460.8</v>
      </c>
      <c r="L67" s="16"/>
    </row>
    <row r="68" spans="1:9" ht="42.75">
      <c r="A68" s="28" t="s">
        <v>10</v>
      </c>
      <c r="B68" s="31" t="s">
        <v>76</v>
      </c>
      <c r="C68" s="29" t="s">
        <v>6</v>
      </c>
      <c r="D68" s="10">
        <v>12</v>
      </c>
      <c r="E68" s="14">
        <v>730</v>
      </c>
      <c r="F68" s="14">
        <f t="shared" si="8"/>
        <v>8760</v>
      </c>
      <c r="G68" s="11">
        <v>0.08</v>
      </c>
      <c r="H68" s="14">
        <f t="shared" si="9"/>
        <v>700.8</v>
      </c>
      <c r="I68" s="14">
        <f t="shared" si="10"/>
        <v>9460.8</v>
      </c>
    </row>
    <row r="69" spans="1:9" ht="28.5">
      <c r="A69" s="28" t="s">
        <v>11</v>
      </c>
      <c r="B69" s="31" t="s">
        <v>77</v>
      </c>
      <c r="C69" s="29" t="s">
        <v>6</v>
      </c>
      <c r="D69" s="10">
        <v>6</v>
      </c>
      <c r="E69" s="14">
        <v>530</v>
      </c>
      <c r="F69" s="14">
        <f t="shared" si="8"/>
        <v>3180</v>
      </c>
      <c r="G69" s="11">
        <v>0.08</v>
      </c>
      <c r="H69" s="14">
        <f t="shared" si="9"/>
        <v>254.4</v>
      </c>
      <c r="I69" s="14">
        <f t="shared" si="10"/>
        <v>3434.4</v>
      </c>
    </row>
    <row r="70" spans="1:9" ht="28.5">
      <c r="A70" s="28" t="s">
        <v>12</v>
      </c>
      <c r="B70" s="31" t="s">
        <v>78</v>
      </c>
      <c r="C70" s="29" t="s">
        <v>6</v>
      </c>
      <c r="D70" s="10">
        <v>6</v>
      </c>
      <c r="E70" s="14">
        <v>800</v>
      </c>
      <c r="F70" s="14">
        <f t="shared" si="8"/>
        <v>4800</v>
      </c>
      <c r="G70" s="11">
        <v>0.08</v>
      </c>
      <c r="H70" s="14">
        <f t="shared" si="9"/>
        <v>384</v>
      </c>
      <c r="I70" s="14">
        <f t="shared" si="10"/>
        <v>5184</v>
      </c>
    </row>
    <row r="71" spans="1:9" ht="42.75">
      <c r="A71" s="28" t="s">
        <v>13</v>
      </c>
      <c r="B71" s="31" t="s">
        <v>79</v>
      </c>
      <c r="C71" s="29" t="s">
        <v>6</v>
      </c>
      <c r="D71" s="10">
        <v>42</v>
      </c>
      <c r="E71" s="14">
        <v>410</v>
      </c>
      <c r="F71" s="14">
        <f t="shared" si="8"/>
        <v>17220</v>
      </c>
      <c r="G71" s="11">
        <v>0.08</v>
      </c>
      <c r="H71" s="14">
        <f t="shared" si="9"/>
        <v>1377.6</v>
      </c>
      <c r="I71" s="14">
        <f t="shared" si="10"/>
        <v>18597.6</v>
      </c>
    </row>
    <row r="72" spans="1:9" ht="57">
      <c r="A72" s="28" t="s">
        <v>14</v>
      </c>
      <c r="B72" s="31" t="s">
        <v>80</v>
      </c>
      <c r="C72" s="29" t="s">
        <v>6</v>
      </c>
      <c r="D72" s="10">
        <v>96</v>
      </c>
      <c r="E72" s="14">
        <v>420</v>
      </c>
      <c r="F72" s="14">
        <f t="shared" si="8"/>
        <v>40320</v>
      </c>
      <c r="G72" s="11">
        <v>0.08</v>
      </c>
      <c r="H72" s="14">
        <f t="shared" si="9"/>
        <v>3225.6</v>
      </c>
      <c r="I72" s="14">
        <f t="shared" si="10"/>
        <v>43545.6</v>
      </c>
    </row>
    <row r="73" spans="1:9" ht="57">
      <c r="A73" s="28" t="s">
        <v>15</v>
      </c>
      <c r="B73" s="31" t="s">
        <v>124</v>
      </c>
      <c r="C73" s="29" t="s">
        <v>6</v>
      </c>
      <c r="D73" s="10">
        <v>12</v>
      </c>
      <c r="E73" s="14">
        <v>630</v>
      </c>
      <c r="F73" s="14">
        <f t="shared" si="8"/>
        <v>7560</v>
      </c>
      <c r="G73" s="11">
        <v>0.08</v>
      </c>
      <c r="H73" s="14">
        <f t="shared" si="9"/>
        <v>604.8</v>
      </c>
      <c r="I73" s="14">
        <f t="shared" si="10"/>
        <v>8164.8</v>
      </c>
    </row>
    <row r="74" spans="1:9" ht="57">
      <c r="A74" s="28" t="s">
        <v>16</v>
      </c>
      <c r="B74" s="31" t="s">
        <v>125</v>
      </c>
      <c r="C74" s="29" t="s">
        <v>6</v>
      </c>
      <c r="D74" s="10">
        <v>30</v>
      </c>
      <c r="E74" s="14">
        <v>1080</v>
      </c>
      <c r="F74" s="14">
        <f>E74*D74</f>
        <v>32400</v>
      </c>
      <c r="G74" s="11">
        <v>0.08</v>
      </c>
      <c r="H74" s="14">
        <f>ROUND(F74*G74,2)</f>
        <v>2592</v>
      </c>
      <c r="I74" s="14">
        <f aca="true" t="shared" si="11" ref="I74:I79">ROUND(F74*1.08,2)</f>
        <v>34992</v>
      </c>
    </row>
    <row r="75" spans="1:9" ht="57">
      <c r="A75" s="28" t="s">
        <v>17</v>
      </c>
      <c r="B75" s="31" t="s">
        <v>126</v>
      </c>
      <c r="C75" s="29" t="s">
        <v>6</v>
      </c>
      <c r="D75" s="10">
        <v>30</v>
      </c>
      <c r="E75" s="14">
        <v>1080</v>
      </c>
      <c r="F75" s="14">
        <f>E75*D75</f>
        <v>32400</v>
      </c>
      <c r="G75" s="11">
        <v>0.08</v>
      </c>
      <c r="H75" s="14">
        <f>ROUND(F75*G75,2)</f>
        <v>2592</v>
      </c>
      <c r="I75" s="14">
        <f t="shared" si="11"/>
        <v>34992</v>
      </c>
    </row>
    <row r="76" spans="1:9" ht="71.25">
      <c r="A76" s="28" t="s">
        <v>18</v>
      </c>
      <c r="B76" s="18" t="s">
        <v>81</v>
      </c>
      <c r="C76" s="29" t="s">
        <v>6</v>
      </c>
      <c r="D76" s="10">
        <v>162</v>
      </c>
      <c r="E76" s="14">
        <v>950</v>
      </c>
      <c r="F76" s="14">
        <f>E76*D76</f>
        <v>153900</v>
      </c>
      <c r="G76" s="11">
        <v>0.08</v>
      </c>
      <c r="H76" s="14">
        <f>ROUND(F76*G76,2)</f>
        <v>12312</v>
      </c>
      <c r="I76" s="14">
        <f t="shared" si="11"/>
        <v>166212</v>
      </c>
    </row>
    <row r="77" spans="1:9" ht="71.25">
      <c r="A77" s="28" t="s">
        <v>19</v>
      </c>
      <c r="B77" s="18" t="s">
        <v>82</v>
      </c>
      <c r="C77" s="29" t="s">
        <v>6</v>
      </c>
      <c r="D77" s="10">
        <v>162</v>
      </c>
      <c r="E77" s="14">
        <v>1000</v>
      </c>
      <c r="F77" s="14">
        <f>E77*D77</f>
        <v>162000</v>
      </c>
      <c r="G77" s="11">
        <v>0.08</v>
      </c>
      <c r="H77" s="14">
        <f>ROUND(F77*G77,2)</f>
        <v>12960</v>
      </c>
      <c r="I77" s="14">
        <f t="shared" si="11"/>
        <v>174960</v>
      </c>
    </row>
    <row r="78" spans="1:9" ht="57">
      <c r="A78" s="28" t="s">
        <v>20</v>
      </c>
      <c r="B78" s="18" t="s">
        <v>83</v>
      </c>
      <c r="C78" s="29" t="s">
        <v>6</v>
      </c>
      <c r="D78" s="10">
        <v>24</v>
      </c>
      <c r="E78" s="14">
        <v>1510</v>
      </c>
      <c r="F78" s="14">
        <f>E78*D78</f>
        <v>36240</v>
      </c>
      <c r="G78" s="11">
        <v>0.08</v>
      </c>
      <c r="H78" s="14">
        <f>ROUND(F78*G78,2)</f>
        <v>2899.2</v>
      </c>
      <c r="I78" s="14">
        <f t="shared" si="11"/>
        <v>39139.2</v>
      </c>
    </row>
    <row r="79" spans="2:9" ht="30">
      <c r="B79" s="20" t="s">
        <v>91</v>
      </c>
      <c r="E79" s="15"/>
      <c r="F79" s="15">
        <f>SUM(F64:F78)</f>
        <v>615240</v>
      </c>
      <c r="H79" s="15">
        <f>SUM(H64:H78)</f>
        <v>49219.2</v>
      </c>
      <c r="I79" s="1">
        <f t="shared" si="11"/>
        <v>664459.2</v>
      </c>
    </row>
    <row r="81" ht="15">
      <c r="A81" s="13" t="s">
        <v>105</v>
      </c>
    </row>
    <row r="83" spans="1:9" ht="30">
      <c r="A83" s="6" t="s">
        <v>0</v>
      </c>
      <c r="B83" s="6" t="s">
        <v>1</v>
      </c>
      <c r="C83" s="6" t="s">
        <v>2</v>
      </c>
      <c r="D83" s="7" t="s">
        <v>3</v>
      </c>
      <c r="E83" s="6" t="s">
        <v>27</v>
      </c>
      <c r="F83" s="6" t="s">
        <v>24</v>
      </c>
      <c r="G83" s="6" t="s">
        <v>25</v>
      </c>
      <c r="H83" s="6" t="s">
        <v>28</v>
      </c>
      <c r="I83" s="6" t="s">
        <v>4</v>
      </c>
    </row>
    <row r="84" spans="1:9" ht="42.75">
      <c r="A84" s="8" t="s">
        <v>5</v>
      </c>
      <c r="B84" s="9" t="s">
        <v>21</v>
      </c>
      <c r="C84" s="8" t="s">
        <v>6</v>
      </c>
      <c r="D84" s="10">
        <v>12</v>
      </c>
      <c r="E84" s="14">
        <v>110</v>
      </c>
      <c r="F84" s="14">
        <f aca="true" t="shared" si="12" ref="F84:F90">E84*D84</f>
        <v>1320</v>
      </c>
      <c r="G84" s="11">
        <v>0.08</v>
      </c>
      <c r="H84" s="14">
        <f>ROUND(F84*G84,2)</f>
        <v>105.6</v>
      </c>
      <c r="I84" s="14">
        <f>ROUND(F84*1.08,2)</f>
        <v>1425.6</v>
      </c>
    </row>
    <row r="85" spans="1:9" ht="42.75">
      <c r="A85" s="8" t="s">
        <v>7</v>
      </c>
      <c r="B85" s="9" t="s">
        <v>22</v>
      </c>
      <c r="C85" s="8" t="s">
        <v>6</v>
      </c>
      <c r="D85" s="10">
        <v>24</v>
      </c>
      <c r="E85" s="14">
        <v>120</v>
      </c>
      <c r="F85" s="14">
        <f t="shared" si="12"/>
        <v>2880</v>
      </c>
      <c r="G85" s="11">
        <v>0.08</v>
      </c>
      <c r="H85" s="14">
        <f aca="true" t="shared" si="13" ref="H85:H90">ROUND(F85*G85,2)</f>
        <v>230.4</v>
      </c>
      <c r="I85" s="14">
        <f aca="true" t="shared" si="14" ref="I85:I90">ROUND(F85*1.08,2)</f>
        <v>3110.4</v>
      </c>
    </row>
    <row r="86" spans="1:9" ht="71.25">
      <c r="A86" s="8" t="s">
        <v>8</v>
      </c>
      <c r="B86" s="9" t="s">
        <v>23</v>
      </c>
      <c r="C86" s="8" t="s">
        <v>6</v>
      </c>
      <c r="D86" s="10">
        <v>12</v>
      </c>
      <c r="E86" s="14">
        <v>290</v>
      </c>
      <c r="F86" s="14">
        <f t="shared" si="12"/>
        <v>3480</v>
      </c>
      <c r="G86" s="11">
        <v>0.08</v>
      </c>
      <c r="H86" s="14">
        <f t="shared" si="13"/>
        <v>278.4</v>
      </c>
      <c r="I86" s="14">
        <f t="shared" si="14"/>
        <v>3758.4</v>
      </c>
    </row>
    <row r="87" spans="1:9" ht="28.5">
      <c r="A87" s="8" t="s">
        <v>9</v>
      </c>
      <c r="B87" s="9" t="s">
        <v>32</v>
      </c>
      <c r="C87" s="8" t="s">
        <v>6</v>
      </c>
      <c r="D87" s="10">
        <v>210</v>
      </c>
      <c r="E87" s="14">
        <v>140</v>
      </c>
      <c r="F87" s="14">
        <f t="shared" si="12"/>
        <v>29400</v>
      </c>
      <c r="G87" s="11">
        <v>0.08</v>
      </c>
      <c r="H87" s="14">
        <f t="shared" si="13"/>
        <v>2352</v>
      </c>
      <c r="I87" s="14">
        <f t="shared" si="14"/>
        <v>31752</v>
      </c>
    </row>
    <row r="88" spans="1:9" ht="28.5">
      <c r="A88" s="8" t="s">
        <v>10</v>
      </c>
      <c r="B88" s="9" t="s">
        <v>33</v>
      </c>
      <c r="C88" s="8" t="s">
        <v>6</v>
      </c>
      <c r="D88" s="10">
        <v>210</v>
      </c>
      <c r="E88" s="14">
        <v>140</v>
      </c>
      <c r="F88" s="14">
        <f t="shared" si="12"/>
        <v>29400</v>
      </c>
      <c r="G88" s="11">
        <v>0.08</v>
      </c>
      <c r="H88" s="14">
        <f t="shared" si="13"/>
        <v>2352</v>
      </c>
      <c r="I88" s="14">
        <f t="shared" si="14"/>
        <v>31752</v>
      </c>
    </row>
    <row r="89" spans="1:9" ht="28.5">
      <c r="A89" s="8" t="s">
        <v>11</v>
      </c>
      <c r="B89" s="9" t="s">
        <v>34</v>
      </c>
      <c r="C89" s="8" t="s">
        <v>6</v>
      </c>
      <c r="D89" s="10">
        <v>276</v>
      </c>
      <c r="E89" s="14">
        <v>140</v>
      </c>
      <c r="F89" s="14">
        <f t="shared" si="12"/>
        <v>38640</v>
      </c>
      <c r="G89" s="11">
        <v>0.08</v>
      </c>
      <c r="H89" s="14">
        <f t="shared" si="13"/>
        <v>3091.2</v>
      </c>
      <c r="I89" s="14">
        <f t="shared" si="14"/>
        <v>41731.2</v>
      </c>
    </row>
    <row r="90" spans="1:9" ht="28.5">
      <c r="A90" s="8" t="s">
        <v>12</v>
      </c>
      <c r="B90" s="9" t="s">
        <v>35</v>
      </c>
      <c r="C90" s="8" t="s">
        <v>6</v>
      </c>
      <c r="D90" s="10">
        <v>210</v>
      </c>
      <c r="E90" s="14">
        <v>140</v>
      </c>
      <c r="F90" s="14">
        <f t="shared" si="12"/>
        <v>29400</v>
      </c>
      <c r="G90" s="11">
        <v>0.08</v>
      </c>
      <c r="H90" s="14">
        <f t="shared" si="13"/>
        <v>2352</v>
      </c>
      <c r="I90" s="14">
        <f t="shared" si="14"/>
        <v>31752</v>
      </c>
    </row>
    <row r="91" spans="2:9" ht="15">
      <c r="B91" s="12" t="s">
        <v>29</v>
      </c>
      <c r="E91" s="4"/>
      <c r="F91" s="14">
        <f>SUM(F84:F90)</f>
        <v>134520</v>
      </c>
      <c r="G91" s="4"/>
      <c r="H91" s="14">
        <f>SUM(H84:H90)</f>
        <v>10761.599999999999</v>
      </c>
      <c r="I91" s="14">
        <f>SUM(I84:I90)</f>
        <v>145281.59999999998</v>
      </c>
    </row>
    <row r="94" ht="15">
      <c r="A94" s="13" t="s">
        <v>106</v>
      </c>
    </row>
    <row r="96" spans="1:9" ht="30">
      <c r="A96" s="6" t="s">
        <v>0</v>
      </c>
      <c r="B96" s="6" t="s">
        <v>1</v>
      </c>
      <c r="C96" s="6" t="s">
        <v>2</v>
      </c>
      <c r="D96" s="7" t="s">
        <v>3</v>
      </c>
      <c r="E96" s="6" t="s">
        <v>27</v>
      </c>
      <c r="F96" s="6" t="s">
        <v>24</v>
      </c>
      <c r="G96" s="6" t="s">
        <v>25</v>
      </c>
      <c r="H96" s="6" t="s">
        <v>28</v>
      </c>
      <c r="I96" s="6" t="s">
        <v>4</v>
      </c>
    </row>
    <row r="97" spans="1:9" ht="158.25">
      <c r="A97" s="8" t="s">
        <v>5</v>
      </c>
      <c r="B97" s="9" t="s">
        <v>52</v>
      </c>
      <c r="C97" s="8" t="s">
        <v>6</v>
      </c>
      <c r="D97" s="10">
        <v>12</v>
      </c>
      <c r="E97" s="14">
        <v>4600</v>
      </c>
      <c r="F97" s="14">
        <f>E97*D97</f>
        <v>55200</v>
      </c>
      <c r="G97" s="11">
        <v>0.08</v>
      </c>
      <c r="H97" s="14">
        <f>ROUND(F97*G97,2)</f>
        <v>4416</v>
      </c>
      <c r="I97" s="14">
        <v>59616</v>
      </c>
    </row>
    <row r="98" spans="2:9" ht="15">
      <c r="B98" s="12" t="s">
        <v>29</v>
      </c>
      <c r="F98" s="14">
        <f>SUM(F97:F97)</f>
        <v>55200</v>
      </c>
      <c r="G98" s="4"/>
      <c r="H98" s="14">
        <f>SUM(H97:H97)</f>
        <v>4416</v>
      </c>
      <c r="I98" s="14">
        <f>SUM(I97:I97)</f>
        <v>59616</v>
      </c>
    </row>
    <row r="101" ht="15">
      <c r="A101" s="13" t="s">
        <v>107</v>
      </c>
    </row>
    <row r="103" spans="1:9" ht="30">
      <c r="A103" s="6" t="s">
        <v>0</v>
      </c>
      <c r="B103" s="6" t="s">
        <v>53</v>
      </c>
      <c r="C103" s="6" t="s">
        <v>2</v>
      </c>
      <c r="D103" s="7" t="s">
        <v>3</v>
      </c>
      <c r="E103" s="6" t="s">
        <v>27</v>
      </c>
      <c r="F103" s="6" t="s">
        <v>24</v>
      </c>
      <c r="G103" s="6" t="s">
        <v>25</v>
      </c>
      <c r="H103" s="6" t="s">
        <v>28</v>
      </c>
      <c r="I103" s="6" t="s">
        <v>4</v>
      </c>
    </row>
    <row r="104" spans="1:9" ht="42.75">
      <c r="A104" s="8">
        <v>1</v>
      </c>
      <c r="B104" s="9" t="s">
        <v>54</v>
      </c>
      <c r="C104" s="10" t="s">
        <v>6</v>
      </c>
      <c r="D104" s="8">
        <v>78</v>
      </c>
      <c r="E104" s="21">
        <v>1600</v>
      </c>
      <c r="F104" s="21">
        <f>D104*E104</f>
        <v>124800</v>
      </c>
      <c r="G104" s="8">
        <v>8</v>
      </c>
      <c r="H104" s="21">
        <f>F104*0.08</f>
        <v>9984</v>
      </c>
      <c r="I104" s="21">
        <f>F104+H104</f>
        <v>134784</v>
      </c>
    </row>
    <row r="105" spans="1:9" ht="42.75">
      <c r="A105" s="8">
        <f>A104+1</f>
        <v>2</v>
      </c>
      <c r="B105" s="9" t="s">
        <v>55</v>
      </c>
      <c r="C105" s="10" t="s">
        <v>6</v>
      </c>
      <c r="D105" s="8">
        <v>18</v>
      </c>
      <c r="E105" s="21">
        <v>2200</v>
      </c>
      <c r="F105" s="21">
        <f aca="true" t="shared" si="15" ref="F105:F112">D105*E105</f>
        <v>39600</v>
      </c>
      <c r="G105" s="8">
        <v>8</v>
      </c>
      <c r="H105" s="21">
        <f aca="true" t="shared" si="16" ref="H105:H112">F105*0.08</f>
        <v>3168</v>
      </c>
      <c r="I105" s="21">
        <f aca="true" t="shared" si="17" ref="I105:I112">F105+H105</f>
        <v>42768</v>
      </c>
    </row>
    <row r="106" spans="1:9" ht="28.5">
      <c r="A106" s="8">
        <f aca="true" t="shared" si="18" ref="A106:A112">A105+1</f>
        <v>3</v>
      </c>
      <c r="B106" s="9" t="s">
        <v>56</v>
      </c>
      <c r="C106" s="10" t="s">
        <v>6</v>
      </c>
      <c r="D106" s="8">
        <v>12</v>
      </c>
      <c r="E106" s="21">
        <v>1760</v>
      </c>
      <c r="F106" s="21">
        <f t="shared" si="15"/>
        <v>21120</v>
      </c>
      <c r="G106" s="8">
        <v>8</v>
      </c>
      <c r="H106" s="21">
        <f t="shared" si="16"/>
        <v>1689.6000000000001</v>
      </c>
      <c r="I106" s="21">
        <f t="shared" si="17"/>
        <v>22809.6</v>
      </c>
    </row>
    <row r="107" spans="1:9" ht="28.5">
      <c r="A107" s="8">
        <f t="shared" si="18"/>
        <v>4</v>
      </c>
      <c r="B107" s="9" t="s">
        <v>57</v>
      </c>
      <c r="C107" s="10" t="s">
        <v>6</v>
      </c>
      <c r="D107" s="8">
        <v>12</v>
      </c>
      <c r="E107" s="21">
        <v>2200</v>
      </c>
      <c r="F107" s="21">
        <f t="shared" si="15"/>
        <v>26400</v>
      </c>
      <c r="G107" s="8">
        <v>8</v>
      </c>
      <c r="H107" s="21">
        <f t="shared" si="16"/>
        <v>2112</v>
      </c>
      <c r="I107" s="21">
        <f t="shared" si="17"/>
        <v>28512</v>
      </c>
    </row>
    <row r="108" spans="1:9" ht="28.5">
      <c r="A108" s="8">
        <f t="shared" si="18"/>
        <v>5</v>
      </c>
      <c r="B108" s="9" t="s">
        <v>58</v>
      </c>
      <c r="C108" s="10" t="s">
        <v>6</v>
      </c>
      <c r="D108" s="8">
        <v>42</v>
      </c>
      <c r="E108" s="21">
        <v>2240</v>
      </c>
      <c r="F108" s="21">
        <f t="shared" si="15"/>
        <v>94080</v>
      </c>
      <c r="G108" s="8">
        <v>8</v>
      </c>
      <c r="H108" s="21">
        <f t="shared" si="16"/>
        <v>7526.400000000001</v>
      </c>
      <c r="I108" s="21">
        <f t="shared" si="17"/>
        <v>101606.4</v>
      </c>
    </row>
    <row r="109" spans="1:9" ht="28.5">
      <c r="A109" s="8">
        <f t="shared" si="18"/>
        <v>6</v>
      </c>
      <c r="B109" s="9" t="s">
        <v>59</v>
      </c>
      <c r="C109" s="10" t="s">
        <v>6</v>
      </c>
      <c r="D109" s="8">
        <v>12</v>
      </c>
      <c r="E109" s="21">
        <v>2500</v>
      </c>
      <c r="F109" s="21">
        <f t="shared" si="15"/>
        <v>30000</v>
      </c>
      <c r="G109" s="8">
        <v>8</v>
      </c>
      <c r="H109" s="21">
        <f t="shared" si="16"/>
        <v>2400</v>
      </c>
      <c r="I109" s="21">
        <f t="shared" si="17"/>
        <v>32400</v>
      </c>
    </row>
    <row r="110" spans="1:9" ht="28.5">
      <c r="A110" s="8">
        <f t="shared" si="18"/>
        <v>7</v>
      </c>
      <c r="B110" s="9" t="s">
        <v>60</v>
      </c>
      <c r="C110" s="10" t="s">
        <v>6</v>
      </c>
      <c r="D110" s="8">
        <v>12</v>
      </c>
      <c r="E110" s="21">
        <v>2700</v>
      </c>
      <c r="F110" s="21">
        <f t="shared" si="15"/>
        <v>32400</v>
      </c>
      <c r="G110" s="8">
        <v>8</v>
      </c>
      <c r="H110" s="21">
        <f t="shared" si="16"/>
        <v>2592</v>
      </c>
      <c r="I110" s="21">
        <f t="shared" si="17"/>
        <v>34992</v>
      </c>
    </row>
    <row r="111" spans="1:9" ht="42.75">
      <c r="A111" s="8">
        <f t="shared" si="18"/>
        <v>8</v>
      </c>
      <c r="B111" s="9" t="s">
        <v>61</v>
      </c>
      <c r="C111" s="10" t="s">
        <v>6</v>
      </c>
      <c r="D111" s="8">
        <v>6</v>
      </c>
      <c r="E111" s="21">
        <v>2200</v>
      </c>
      <c r="F111" s="21">
        <f t="shared" si="15"/>
        <v>13200</v>
      </c>
      <c r="G111" s="8">
        <v>8</v>
      </c>
      <c r="H111" s="21">
        <f t="shared" si="16"/>
        <v>1056</v>
      </c>
      <c r="I111" s="21">
        <f t="shared" si="17"/>
        <v>14256</v>
      </c>
    </row>
    <row r="112" spans="1:9" ht="28.5">
      <c r="A112" s="8">
        <f t="shared" si="18"/>
        <v>9</v>
      </c>
      <c r="B112" s="9" t="s">
        <v>62</v>
      </c>
      <c r="C112" s="10" t="s">
        <v>6</v>
      </c>
      <c r="D112" s="8">
        <v>24</v>
      </c>
      <c r="E112" s="21">
        <v>550</v>
      </c>
      <c r="F112" s="21">
        <f t="shared" si="15"/>
        <v>13200</v>
      </c>
      <c r="G112" s="8">
        <v>8</v>
      </c>
      <c r="H112" s="21">
        <f t="shared" si="16"/>
        <v>1056</v>
      </c>
      <c r="I112" s="21">
        <f t="shared" si="17"/>
        <v>14256</v>
      </c>
    </row>
    <row r="113" spans="1:9" ht="15">
      <c r="A113" s="22"/>
      <c r="B113" s="23" t="s">
        <v>63</v>
      </c>
      <c r="C113" s="24"/>
      <c r="D113" s="25"/>
      <c r="E113" s="26"/>
      <c r="F113" s="27"/>
      <c r="G113" s="24"/>
      <c r="H113" s="27">
        <v>31584</v>
      </c>
      <c r="I113" s="27">
        <v>426384</v>
      </c>
    </row>
    <row r="115" ht="30">
      <c r="B115" s="33" t="s">
        <v>108</v>
      </c>
    </row>
    <row r="117" spans="1:9" ht="30">
      <c r="A117" s="6" t="s">
        <v>0</v>
      </c>
      <c r="B117" s="6" t="s">
        <v>53</v>
      </c>
      <c r="C117" s="6" t="s">
        <v>2</v>
      </c>
      <c r="D117" s="7" t="s">
        <v>3</v>
      </c>
      <c r="E117" s="6" t="s">
        <v>27</v>
      </c>
      <c r="F117" s="6" t="s">
        <v>24</v>
      </c>
      <c r="G117" s="6" t="s">
        <v>25</v>
      </c>
      <c r="H117" s="6" t="s">
        <v>28</v>
      </c>
      <c r="I117" s="6" t="s">
        <v>4</v>
      </c>
    </row>
    <row r="118" spans="1:9" ht="85.5">
      <c r="A118" s="8">
        <v>1</v>
      </c>
      <c r="B118" s="9" t="s">
        <v>86</v>
      </c>
      <c r="C118" s="10" t="s">
        <v>6</v>
      </c>
      <c r="D118" s="8">
        <v>480</v>
      </c>
      <c r="E118" s="21">
        <v>3.5</v>
      </c>
      <c r="F118" s="21">
        <v>1680</v>
      </c>
      <c r="G118" s="11">
        <v>0.08</v>
      </c>
      <c r="H118" s="21">
        <v>134.4</v>
      </c>
      <c r="I118" s="21">
        <v>1814.4</v>
      </c>
    </row>
    <row r="119" spans="1:9" ht="42.75">
      <c r="A119" s="8">
        <f>A118+1</f>
        <v>2</v>
      </c>
      <c r="B119" s="9" t="s">
        <v>84</v>
      </c>
      <c r="C119" s="10" t="s">
        <v>6</v>
      </c>
      <c r="D119" s="8">
        <v>480</v>
      </c>
      <c r="E119" s="21">
        <v>3.5</v>
      </c>
      <c r="F119" s="21">
        <v>1680</v>
      </c>
      <c r="G119" s="11">
        <v>0.08</v>
      </c>
      <c r="H119" s="21">
        <v>134.4</v>
      </c>
      <c r="I119" s="21">
        <v>1814.4</v>
      </c>
    </row>
    <row r="120" spans="1:9" ht="42.75">
      <c r="A120" s="8">
        <f>A119+1</f>
        <v>3</v>
      </c>
      <c r="B120" s="9" t="s">
        <v>85</v>
      </c>
      <c r="C120" s="10" t="s">
        <v>6</v>
      </c>
      <c r="D120" s="8">
        <v>1080</v>
      </c>
      <c r="E120" s="21">
        <v>4.5</v>
      </c>
      <c r="F120" s="21">
        <v>4860</v>
      </c>
      <c r="G120" s="11">
        <v>0.08</v>
      </c>
      <c r="H120" s="21">
        <v>388.8</v>
      </c>
      <c r="I120" s="21">
        <v>5248.8</v>
      </c>
    </row>
    <row r="121" spans="1:9" ht="85.5">
      <c r="A121" s="8">
        <f>A120+1</f>
        <v>4</v>
      </c>
      <c r="B121" s="9" t="s">
        <v>87</v>
      </c>
      <c r="C121" s="10" t="s">
        <v>6</v>
      </c>
      <c r="D121" s="8">
        <v>1440</v>
      </c>
      <c r="E121" s="21">
        <v>4.5</v>
      </c>
      <c r="F121" s="21">
        <v>6480</v>
      </c>
      <c r="G121" s="11">
        <v>0.08</v>
      </c>
      <c r="H121" s="21">
        <v>518.4</v>
      </c>
      <c r="I121" s="21">
        <v>6998.4</v>
      </c>
    </row>
    <row r="122" spans="2:9" ht="30">
      <c r="B122" s="20" t="s">
        <v>88</v>
      </c>
      <c r="F122" s="1">
        <v>14700</v>
      </c>
      <c r="H122" s="1">
        <v>1176</v>
      </c>
      <c r="I122" s="1">
        <v>15876</v>
      </c>
    </row>
    <row r="123" ht="30">
      <c r="B123" s="33" t="s">
        <v>109</v>
      </c>
    </row>
    <row r="125" spans="1:9" ht="30">
      <c r="A125" s="6" t="s">
        <v>0</v>
      </c>
      <c r="B125" s="6" t="s">
        <v>53</v>
      </c>
      <c r="C125" s="6" t="s">
        <v>2</v>
      </c>
      <c r="D125" s="7" t="s">
        <v>3</v>
      </c>
      <c r="E125" s="6" t="s">
        <v>27</v>
      </c>
      <c r="F125" s="6" t="s">
        <v>24</v>
      </c>
      <c r="G125" s="6" t="s">
        <v>25</v>
      </c>
      <c r="H125" s="6" t="s">
        <v>28</v>
      </c>
      <c r="I125" s="6" t="s">
        <v>4</v>
      </c>
    </row>
    <row r="126" spans="1:9" ht="85.5">
      <c r="A126" s="8">
        <v>1</v>
      </c>
      <c r="B126" s="9" t="s">
        <v>89</v>
      </c>
      <c r="C126" s="10" t="s">
        <v>6</v>
      </c>
      <c r="D126" s="8">
        <v>336</v>
      </c>
      <c r="E126" s="21">
        <v>10.5</v>
      </c>
      <c r="F126" s="21">
        <v>3528</v>
      </c>
      <c r="G126" s="11">
        <v>0.08</v>
      </c>
      <c r="H126" s="21">
        <v>282.24</v>
      </c>
      <c r="I126" s="21">
        <v>3810.24</v>
      </c>
    </row>
    <row r="127" spans="1:9" ht="85.5">
      <c r="A127" s="8">
        <f>A126+1</f>
        <v>2</v>
      </c>
      <c r="B127" s="9" t="s">
        <v>89</v>
      </c>
      <c r="C127" s="10" t="s">
        <v>6</v>
      </c>
      <c r="D127" s="8">
        <v>588</v>
      </c>
      <c r="E127" s="21">
        <v>10.5</v>
      </c>
      <c r="F127" s="21">
        <v>6174</v>
      </c>
      <c r="G127" s="11">
        <v>0.08</v>
      </c>
      <c r="H127" s="21">
        <v>493.92</v>
      </c>
      <c r="I127" s="21">
        <v>6667.92</v>
      </c>
    </row>
    <row r="128" spans="1:9" ht="71.25">
      <c r="A128" s="8">
        <f>A127+1</f>
        <v>3</v>
      </c>
      <c r="B128" s="9" t="s">
        <v>90</v>
      </c>
      <c r="C128" s="10" t="s">
        <v>6</v>
      </c>
      <c r="D128" s="8">
        <v>336</v>
      </c>
      <c r="E128" s="21">
        <v>10.5</v>
      </c>
      <c r="F128" s="21">
        <v>3528</v>
      </c>
      <c r="G128" s="11">
        <v>0.08</v>
      </c>
      <c r="H128" s="21">
        <v>282.24</v>
      </c>
      <c r="I128" s="21">
        <v>3810.24</v>
      </c>
    </row>
    <row r="129" spans="2:9" ht="30">
      <c r="B129" s="20" t="s">
        <v>91</v>
      </c>
      <c r="F129" s="1">
        <v>13230</v>
      </c>
      <c r="H129" s="1">
        <v>1058.4</v>
      </c>
      <c r="I129" s="1">
        <v>14288.4</v>
      </c>
    </row>
    <row r="130" ht="15">
      <c r="B130" s="33" t="s">
        <v>110</v>
      </c>
    </row>
    <row r="132" spans="1:9" ht="30">
      <c r="A132" s="6" t="s">
        <v>0</v>
      </c>
      <c r="B132" s="6" t="s">
        <v>53</v>
      </c>
      <c r="C132" s="6" t="s">
        <v>2</v>
      </c>
      <c r="D132" s="7" t="s">
        <v>3</v>
      </c>
      <c r="E132" s="6" t="s">
        <v>27</v>
      </c>
      <c r="F132" s="6" t="s">
        <v>24</v>
      </c>
      <c r="G132" s="6" t="s">
        <v>25</v>
      </c>
      <c r="H132" s="6" t="s">
        <v>28</v>
      </c>
      <c r="I132" s="6" t="s">
        <v>4</v>
      </c>
    </row>
    <row r="133" spans="1:9" ht="71.25">
      <c r="A133" s="8">
        <v>1</v>
      </c>
      <c r="B133" s="9" t="s">
        <v>92</v>
      </c>
      <c r="C133" s="10" t="s">
        <v>6</v>
      </c>
      <c r="D133" s="8">
        <v>12</v>
      </c>
      <c r="E133" s="21">
        <v>1500</v>
      </c>
      <c r="F133" s="21">
        <v>18000</v>
      </c>
      <c r="G133" s="11">
        <v>0.08</v>
      </c>
      <c r="H133" s="21">
        <v>1440</v>
      </c>
      <c r="I133" s="21">
        <v>19440</v>
      </c>
    </row>
    <row r="134" spans="1:9" ht="57">
      <c r="A134" s="8">
        <f>A133+1</f>
        <v>2</v>
      </c>
      <c r="B134" s="9" t="s">
        <v>93</v>
      </c>
      <c r="C134" s="10" t="s">
        <v>6</v>
      </c>
      <c r="D134" s="8">
        <v>24</v>
      </c>
      <c r="E134" s="21">
        <v>950</v>
      </c>
      <c r="F134" s="21">
        <v>22800</v>
      </c>
      <c r="G134" s="11">
        <v>0.08</v>
      </c>
      <c r="H134" s="21">
        <v>1824</v>
      </c>
      <c r="I134" s="21">
        <v>24624</v>
      </c>
    </row>
    <row r="135" spans="1:9" ht="42.75">
      <c r="A135" s="8">
        <f>A134+1</f>
        <v>3</v>
      </c>
      <c r="B135" s="9" t="s">
        <v>94</v>
      </c>
      <c r="C135" s="10" t="s">
        <v>6</v>
      </c>
      <c r="D135" s="8">
        <v>12</v>
      </c>
      <c r="E135" s="21">
        <v>1350</v>
      </c>
      <c r="F135" s="21">
        <v>16200</v>
      </c>
      <c r="G135" s="11">
        <v>0.08</v>
      </c>
      <c r="H135" s="21">
        <v>1296</v>
      </c>
      <c r="I135" s="21">
        <v>17496</v>
      </c>
    </row>
    <row r="136" spans="2:9" ht="30">
      <c r="B136" s="20" t="s">
        <v>91</v>
      </c>
      <c r="F136" s="1">
        <v>57000</v>
      </c>
      <c r="H136" s="1">
        <v>4560</v>
      </c>
      <c r="I136" s="1">
        <v>61560</v>
      </c>
    </row>
    <row r="137" ht="15">
      <c r="B137" s="33" t="s">
        <v>111</v>
      </c>
    </row>
    <row r="139" spans="1:9" ht="30">
      <c r="A139" s="6" t="s">
        <v>0</v>
      </c>
      <c r="B139" s="6" t="s">
        <v>53</v>
      </c>
      <c r="C139" s="6" t="s">
        <v>2</v>
      </c>
      <c r="D139" s="7" t="s">
        <v>3</v>
      </c>
      <c r="E139" s="6" t="s">
        <v>27</v>
      </c>
      <c r="F139" s="6" t="s">
        <v>24</v>
      </c>
      <c r="G139" s="6" t="s">
        <v>25</v>
      </c>
      <c r="H139" s="6" t="s">
        <v>28</v>
      </c>
      <c r="I139" s="6" t="s">
        <v>4</v>
      </c>
    </row>
    <row r="140" spans="1:9" ht="28.5">
      <c r="A140" s="8">
        <v>1</v>
      </c>
      <c r="B140" s="9" t="s">
        <v>95</v>
      </c>
      <c r="C140" s="10" t="s">
        <v>6</v>
      </c>
      <c r="D140" s="8">
        <v>160</v>
      </c>
      <c r="E140" s="21">
        <v>14</v>
      </c>
      <c r="F140" s="21">
        <v>2240</v>
      </c>
      <c r="G140" s="11">
        <v>0.08</v>
      </c>
      <c r="H140" s="21">
        <v>179.2</v>
      </c>
      <c r="I140" s="21">
        <v>2419.2</v>
      </c>
    </row>
    <row r="141" spans="2:9" ht="30">
      <c r="B141" s="20" t="s">
        <v>96</v>
      </c>
      <c r="F141" s="1">
        <v>2240</v>
      </c>
      <c r="H141" s="1">
        <v>179.2</v>
      </c>
      <c r="I141" s="1">
        <v>2419.2</v>
      </c>
    </row>
  </sheetData>
  <sheetProtection/>
  <printOptions horizontalCentered="1"/>
  <pageMargins left="0.1968503937007874" right="0.1968503937007874" top="0.7874015748031497" bottom="0.5905511811023623" header="0.31496062992125984" footer="0.31496062992125984"/>
  <pageSetup horizontalDpi="600" verticalDpi="600" orientation="landscape" paperSize="9" scale="90" r:id="rId1"/>
  <headerFooter alignWithMargins="0">
    <oddHeader>&amp;C&amp;"Arial,Pogrubiony"&amp;16FORMULARZ CENOWY</oddHeader>
    <oddFooter>&amp;CStrona &amp;P z &amp;N</oddFooter>
  </headerFooter>
  <rowBreaks count="4" manualBreakCount="4">
    <brk id="23" max="255" man="1"/>
    <brk id="35" max="255" man="1"/>
    <brk id="47" max="255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WSZOZGICHP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dzp</dc:creator>
  <cp:keywords/>
  <dc:description/>
  <cp:lastModifiedBy>dzp</cp:lastModifiedBy>
  <cp:lastPrinted>2011-05-20T12:11:36Z</cp:lastPrinted>
  <dcterms:created xsi:type="dcterms:W3CDTF">2010-04-16T05:44:04Z</dcterms:created>
  <dcterms:modified xsi:type="dcterms:W3CDTF">2011-05-25T07:58:48Z</dcterms:modified>
  <cp:category/>
  <cp:version/>
  <cp:contentType/>
  <cp:contentStatus/>
</cp:coreProperties>
</file>